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094" windowHeight="8554"/>
  </bookViews>
  <sheets>
    <sheet name="报价须知" sheetId="3" r:id="rId1"/>
    <sheet name="汇总表" sheetId="1" r:id="rId2"/>
    <sheet name="品牌表" sheetId="2" r:id="rId3"/>
  </sheets>
  <definedNames>
    <definedName name="_xlnm._FilterDatabase" localSheetId="1" hidden="1">汇总表!$A$2:$J$142</definedName>
    <definedName name="_xlnm.Print_Titles" localSheetId="1">汇总表!$1:$2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<sst xmlns="http://schemas.openxmlformats.org/spreadsheetml/2006/main" count="448" uniqueCount="252">
  <si>
    <t>凉山交城·长安里项目强电工程专业分包报价须知</t>
  </si>
  <si>
    <t>一、工程量清单编制依据</t>
  </si>
  <si>
    <t>1.本清单工程量适用计算规则:按清单内工程量计算规则为准。</t>
  </si>
  <si>
    <t>二、工程质量、施工等的特殊要求</t>
  </si>
  <si>
    <t>1.工程质量要求：达到国家现行施工验收规范合格标准；</t>
  </si>
  <si>
    <t>2.施工要求：应符合施工规范、验收标准及甲方公司施工技术标准（详附件）的相关要求。工程施工应满足当地政府及当地建设行政主管部门对工程建设的有关规定，并按经批准的施工组织设计实施；</t>
  </si>
  <si>
    <t>3.工程质量、材料、施工等的特殊要求：具体以最终各项目合同相应条款为准。</t>
  </si>
  <si>
    <t>三、报价须知</t>
  </si>
  <si>
    <t>1.乙方负责所有材料到场后的人工上下车、标识、清点、堆放、保护措施、二次及多次倒运等，费用在报价中综合考虑；</t>
  </si>
  <si>
    <t>2.清单综合单价中已综合考虑施工难度、风险、停电、停水、层高、施工场地不足、成品保护等因素，后期不因各种原因造成的队伍窝工待工、材料及堆场二次甚至多次转运、政策性调整等各种因素进行控制价格调整；</t>
  </si>
  <si>
    <t>3.工期要求：具体工期计算以甲方项目部书面通知为准，所有工期节点按照甲方项目部签字下发的书面为准，并服从甲方各节点工期安排，满足周计划、月计划及总进度计划；</t>
  </si>
  <si>
    <t>4.若因不可抗力因素（含环保检查影响），导致现场停工等情况，乙方不得因任何原因向甲方索赔，该部分费用乙方报价综合考虑；</t>
  </si>
  <si>
    <t>5.本工程产生的所有建筑垃圾由乙方负责堆放至甲方指定地点，此费用已考虑在综合单价中；</t>
  </si>
  <si>
    <t>6.赶工费用已综合考虑在控制价中，不再单独计取，具体按各项目施工进度安排，详工期标准文件；</t>
  </si>
  <si>
    <t>7.措施费用已综合考虑在控制价中，不再单独计取，具体按项目施工措施方案，详施工措施文件；</t>
  </si>
  <si>
    <t>8.垂直运输说明：塔吊、施工电梯垂直运输机械甲供，存在垂直运输盲区的乙方必须安排人工搬运，乙方已知悉，不得因垂直运输机械布置向甲方索赔任何费用；</t>
  </si>
  <si>
    <t>9.本项目范围内的所有工作，不涉及任何零星用工；涉及合同范围外的用工，后期以各项目具体情况为准且必须由乙方负责人向甲方项目经理申请同意后方可实施；</t>
  </si>
  <si>
    <t>10.清单项中描述不完全的后期应以各项目具体情况为准。</t>
  </si>
  <si>
    <r>
      <rPr>
        <sz val="14"/>
        <rFont val="宋体"/>
        <charset val="134"/>
      </rPr>
      <t>11.清单项目的完整性或清单工程量的准确性由报价人自行核算，若有偏差自行考虑在报价中。报价包含劳务增值税发票。</t>
    </r>
    <r>
      <rPr>
        <b/>
        <sz val="14"/>
        <color rgb="FFFF0000"/>
        <rFont val="宋体"/>
        <charset val="134"/>
      </rPr>
      <t>最终以报价总费用包干计价，后期不得以任何原因调整总价，材料品牌以报价时提供品牌明细为准，后期不得因任何原因自行变更设备或材料品牌</t>
    </r>
    <r>
      <rPr>
        <sz val="14"/>
        <rFont val="宋体"/>
        <charset val="134"/>
      </rPr>
      <t>。报价参考支付方式为月进度80%，竣工85%，审计完成97%。</t>
    </r>
  </si>
  <si>
    <t>12.报价单位需自行考虑工人食宿问题，施工现场不提供食宿。报价还需综合考虑投标费用，不另计。</t>
  </si>
  <si>
    <t>13.限定质保期限定为3年。</t>
  </si>
  <si>
    <t xml:space="preserve"> 凉山交城.长安里项目强电工程专业分包清单</t>
  </si>
  <si>
    <t>序号</t>
  </si>
  <si>
    <t>项目名称</t>
  </si>
  <si>
    <t>材料设备型号</t>
  </si>
  <si>
    <t>单位</t>
  </si>
  <si>
    <t>数量</t>
  </si>
  <si>
    <t>控价综合单价</t>
  </si>
  <si>
    <t>控价合价</t>
  </si>
  <si>
    <t>投标单价</t>
  </si>
  <si>
    <t>投标合价</t>
  </si>
  <si>
    <t>备注</t>
  </si>
  <si>
    <t>一
外线工程</t>
  </si>
  <si>
    <t xml:space="preserve">架空绝缘导线 </t>
  </si>
  <si>
    <t>JKLYJ-10kV-95mm2</t>
  </si>
  <si>
    <t>m</t>
  </si>
  <si>
    <t>高压分界开关柜基础</t>
  </si>
  <si>
    <t>座</t>
  </si>
  <si>
    <t xml:space="preserve">电缆排管 </t>
  </si>
  <si>
    <t>1×2孔CPVC管Φ200</t>
  </si>
  <si>
    <t>砖砌电缆检查井</t>
  </si>
  <si>
    <t>1400*1400*2000</t>
  </si>
  <si>
    <t xml:space="preserve">高压分界开关柜 </t>
  </si>
  <si>
    <t>一进二出</t>
  </si>
  <si>
    <t>台</t>
  </si>
  <si>
    <t xml:space="preserve">高压电缆 </t>
  </si>
  <si>
    <t>YJY22-8.7/15-3*150mm2</t>
  </si>
  <si>
    <t xml:space="preserve">肘型电缆终端头 </t>
  </si>
  <si>
    <t>10kV-3×150mm2</t>
  </si>
  <si>
    <t xml:space="preserve">套 </t>
  </si>
  <si>
    <t>10KV户外冷缩式电缆终端头</t>
  </si>
  <si>
    <t>3*150mm2</t>
  </si>
  <si>
    <t>10KV户内冷缩式电缆终端头</t>
  </si>
  <si>
    <t>电缆走向标识块桩</t>
  </si>
  <si>
    <t>小计</t>
  </si>
  <si>
    <t>二
高低压设备工程</t>
  </si>
  <si>
    <t>变压器</t>
  </si>
  <si>
    <t>TM1,SCB-14,630KVA</t>
  </si>
  <si>
    <t>变压器（考虑商业总装载负荷功率1550KW）</t>
  </si>
  <si>
    <t>TM2,SCB-14 1600KVA</t>
  </si>
  <si>
    <t>变压器（考虑商业总装载负荷功率800KW）</t>
  </si>
  <si>
    <t>TM3,SCB-14-1250KVA</t>
  </si>
  <si>
    <t>柴油发电机</t>
  </si>
  <si>
    <t>常载810KW/备载860KW（含静音降噪）</t>
  </si>
  <si>
    <t>高压开关柜</t>
  </si>
  <si>
    <t>AH1</t>
  </si>
  <si>
    <t>AH2</t>
  </si>
  <si>
    <t>AH3</t>
  </si>
  <si>
    <t>AH4</t>
  </si>
  <si>
    <t>AH5</t>
  </si>
  <si>
    <t>AH6</t>
  </si>
  <si>
    <t>低压配电柜</t>
  </si>
  <si>
    <t>1DN1</t>
  </si>
  <si>
    <t>1DN2</t>
  </si>
  <si>
    <t>1DN3</t>
  </si>
  <si>
    <t>2DN1</t>
  </si>
  <si>
    <t>2DN2</t>
  </si>
  <si>
    <t>2DN3</t>
  </si>
  <si>
    <t>2DN4</t>
  </si>
  <si>
    <t>2DN5</t>
  </si>
  <si>
    <t>2DN6</t>
  </si>
  <si>
    <t>2DN7</t>
  </si>
  <si>
    <t>2DN8</t>
  </si>
  <si>
    <t>3DN1</t>
  </si>
  <si>
    <t>3DN2</t>
  </si>
  <si>
    <t>3DN3</t>
  </si>
  <si>
    <t>3DN4</t>
  </si>
  <si>
    <t>3DN5</t>
  </si>
  <si>
    <t>3DN6</t>
  </si>
  <si>
    <t>3DN7</t>
  </si>
  <si>
    <t>3DN8</t>
  </si>
  <si>
    <t>1E01</t>
  </si>
  <si>
    <t>1E02</t>
  </si>
  <si>
    <t>1E03</t>
  </si>
  <si>
    <t>直流屏</t>
  </si>
  <si>
    <t>40AH/DC220V</t>
  </si>
  <si>
    <t>高压电缆</t>
  </si>
  <si>
    <t>YJV-8.7/15KV-3*70mm2</t>
  </si>
  <si>
    <t>YJV-8.7/15KV-3*95mm2</t>
  </si>
  <si>
    <t>10KV三芯终端电缆头</t>
  </si>
  <si>
    <t>终端电缆头，《70mm2</t>
  </si>
  <si>
    <t>终端电缆头，《95mm2</t>
  </si>
  <si>
    <t>耐火密集型母线槽</t>
  </si>
  <si>
    <t>1000A/5（含连接器/吊架/始端箱）</t>
  </si>
  <si>
    <t>密集型母线槽</t>
  </si>
  <si>
    <t>1250A/4（含连接器/吊架/始端箱）</t>
  </si>
  <si>
    <t>1250A/5（含连接器/吊架/始端箱）</t>
  </si>
  <si>
    <t>1600A/4（含连接器/吊架/始端箱）</t>
  </si>
  <si>
    <t>1600A/5（含连接器/吊架/始端箱）</t>
  </si>
  <si>
    <t>2000A/4（含连接器/吊架/始端箱）</t>
  </si>
  <si>
    <t>3150A/4（含连接器/吊架/始端箱）</t>
  </si>
  <si>
    <t>铜排</t>
  </si>
  <si>
    <t>80*8（制作安装）</t>
  </si>
  <si>
    <t>米</t>
  </si>
  <si>
    <t>63*6.3（制作安装）</t>
  </si>
  <si>
    <t>125*10（制作安装）</t>
  </si>
  <si>
    <t>100*10（制作安装）</t>
  </si>
  <si>
    <t>调试</t>
  </si>
  <si>
    <t>项</t>
  </si>
  <si>
    <t>三
住宅户表工程</t>
  </si>
  <si>
    <t>电缆转接箱</t>
  </si>
  <si>
    <t>户表箱</t>
  </si>
  <si>
    <t>8位单相表</t>
  </si>
  <si>
    <t>低压电缆</t>
  </si>
  <si>
    <t>WDZ-YJLY-4*300+1*150</t>
  </si>
  <si>
    <t>低压终端电缆头</t>
  </si>
  <si>
    <t>终端电缆头，《300mm2</t>
  </si>
  <si>
    <t>预分支电缆</t>
  </si>
  <si>
    <t>YFD-WDZ-YJLYH-0.6/1kV-4×300+1×150</t>
  </si>
  <si>
    <t>YJLYH-0.6/1kV-4×50+1×25</t>
  </si>
  <si>
    <t>预分支电缆头</t>
  </si>
  <si>
    <t>1KV终端电缆头</t>
  </si>
  <si>
    <t>单相表安装及调试</t>
  </si>
  <si>
    <t>单相表15（60）A，供电局供表</t>
  </si>
  <si>
    <t>四
商业户表及充电桩工程</t>
  </si>
  <si>
    <t>商业集中表箱,3表、20KW</t>
  </si>
  <si>
    <t>B1-4-AL</t>
  </si>
  <si>
    <t>商业集中表箱,12表、90KW</t>
  </si>
  <si>
    <t>电井1 1AL3</t>
  </si>
  <si>
    <t>商业集中表箱，23表、160KW</t>
  </si>
  <si>
    <t>电井1-1AL1</t>
  </si>
  <si>
    <t xml:space="preserve">商业集中表箱,31表、200KW </t>
  </si>
  <si>
    <t>电井2-2AL1</t>
  </si>
  <si>
    <t>商业集中表箱,19表、120KW</t>
  </si>
  <si>
    <t>电井2-2AL2</t>
  </si>
  <si>
    <t>商业集中表箱,24表、250KW</t>
  </si>
  <si>
    <t>电井2-2AL3</t>
  </si>
  <si>
    <t>商业集中表箱，37表、250KW</t>
  </si>
  <si>
    <t>电井3-3AL1</t>
  </si>
  <si>
    <t xml:space="preserve">商业集中表箱,23表、200KW </t>
  </si>
  <si>
    <t>电井3-3AL2</t>
  </si>
  <si>
    <t>商业集中表箱,20表、150KW</t>
  </si>
  <si>
    <t>电井3-3AL3</t>
  </si>
  <si>
    <t>商业集中表箱,17表、150KW</t>
  </si>
  <si>
    <t>电井3-3AL4</t>
  </si>
  <si>
    <t>1#楼商业集中表箱,10表、40KW</t>
  </si>
  <si>
    <t>1-AL</t>
  </si>
  <si>
    <t>商业集中表箱，13表、90KW</t>
  </si>
  <si>
    <t>1AL2</t>
  </si>
  <si>
    <t>商业集中表箱,6表、60KW</t>
  </si>
  <si>
    <t>1AL4</t>
  </si>
  <si>
    <t>超市集中表箱、120KW</t>
  </si>
  <si>
    <t>B1-4-ALCS</t>
  </si>
  <si>
    <t>B1-5-ALCS</t>
  </si>
  <si>
    <t>充电桩集中表箱,25表、175KW</t>
  </si>
  <si>
    <t>B1-3-ALCD1</t>
  </si>
  <si>
    <t>充电桩集中表箱,14表、98KW</t>
  </si>
  <si>
    <t>B1-3-ALCD2</t>
  </si>
  <si>
    <t>充电桩表15（60）A，（供电局表）</t>
  </si>
  <si>
    <t>三相表安装及调试</t>
  </si>
  <si>
    <t>三相表15（60）A，含表（自管表）</t>
  </si>
  <si>
    <t>三相表1.5A,250/5，含表（供电局供表）</t>
  </si>
  <si>
    <t>电力电缆</t>
  </si>
  <si>
    <t>WDZ-YJLHY-4*95+1*50</t>
  </si>
  <si>
    <t>WDZ-YJY-4x240+1x120</t>
  </si>
  <si>
    <t>WDZ-YJY-4x185+1x95</t>
  </si>
  <si>
    <t>WDZ-YJY-4x150+1x70</t>
  </si>
  <si>
    <t>WDZ-YJY-4x95+1x50</t>
  </si>
  <si>
    <t>WDZ-YJY-4x70+1x35</t>
  </si>
  <si>
    <t>WDZ-YJY-4x50+1x25</t>
  </si>
  <si>
    <t>WDZ-YJY-5x16</t>
  </si>
  <si>
    <t>WDZ-YJY-5x10</t>
  </si>
  <si>
    <t>热缩式电缆头 五芯 截面（mm2） ≤240mm2</t>
  </si>
  <si>
    <t>热缩式电缆头 五芯 截面（mm2） ≤185mm2</t>
  </si>
  <si>
    <t>热缩式电缆头 五芯 截面（mm2） ≤150mm2</t>
  </si>
  <si>
    <t>热缩式电缆头 五芯 截面（mm2） ≤95mm2</t>
  </si>
  <si>
    <t>热缩式电缆头 五芯 截面（mm2） ≤70mm2</t>
  </si>
  <si>
    <t>热缩式电缆头 五芯 截面（mm2） ≤50mm2</t>
  </si>
  <si>
    <t>热缩式电缆头 五芯 截面（mm2） ≤16mm2</t>
  </si>
  <si>
    <t>热缩式电缆头 五芯 截面（mm2） ≤10mm2</t>
  </si>
  <si>
    <t>五</t>
  </si>
  <si>
    <t>配电房及附属工程</t>
  </si>
  <si>
    <t>高压桥架</t>
  </si>
  <si>
    <t>200*100</t>
  </si>
  <si>
    <t>花纹钢板</t>
  </si>
  <si>
    <t>5mm厚</t>
  </si>
  <si>
    <t>m2</t>
  </si>
  <si>
    <t>防火堵洞</t>
  </si>
  <si>
    <t>配电房内箱柜及表箱防火封堵</t>
  </si>
  <si>
    <t>接地母线100*10</t>
  </si>
  <si>
    <t>接地母线40*5</t>
  </si>
  <si>
    <t>接地母线50*5</t>
  </si>
  <si>
    <t>接地等电位测试箱</t>
  </si>
  <si>
    <t>10#槽钢</t>
  </si>
  <si>
    <t>电缆沟支架</t>
  </si>
  <si>
    <t>L40*4</t>
  </si>
  <si>
    <t>防鼠板</t>
  </si>
  <si>
    <t>安全工具柜及安全工具</t>
  </si>
  <si>
    <t>配电室绝缘靴、绝缘手套、验电笔、令克棒等</t>
  </si>
  <si>
    <t>模拟图</t>
  </si>
  <si>
    <t>绝缘胶垫</t>
  </si>
  <si>
    <t xml:space="preserve">通电前需增加临时网络放大器 </t>
  </si>
  <si>
    <t>5W工程机，网络线 CAT.5e 4Pair UTP</t>
  </si>
  <si>
    <t>六
场地内迁改电杆及线路工程</t>
  </si>
  <si>
    <t>拆除电杆</t>
  </si>
  <si>
    <t>基</t>
  </si>
  <si>
    <t>终端电缆头，《240mm2</t>
  </si>
  <si>
    <t>电缆下地埋波纹管</t>
  </si>
  <si>
    <t>DN100</t>
  </si>
  <si>
    <t>过路排管</t>
  </si>
  <si>
    <t>1*2*150</t>
  </si>
  <si>
    <t>拆除手续办理</t>
  </si>
  <si>
    <t>合计</t>
  </si>
  <si>
    <t xml:space="preserve"> 凉山交城.长安里项目强电工程供配电及户表工程品牌品牌表</t>
  </si>
  <si>
    <t>设备</t>
  </si>
  <si>
    <t>品牌</t>
  </si>
  <si>
    <t>高压真空断路器</t>
  </si>
  <si>
    <t>蜀越、指月集团</t>
  </si>
  <si>
    <t>框架断路器</t>
  </si>
  <si>
    <t>上德企业集团</t>
  </si>
  <si>
    <t>指月集团</t>
  </si>
  <si>
    <t>双电源自动转换开关/隔离开关</t>
  </si>
  <si>
    <t>日兰梅兰</t>
  </si>
  <si>
    <t>塑壳断路器/塑壳漏电断路器/小型漏电断路器</t>
  </si>
  <si>
    <t>浪涌保护器</t>
  </si>
  <si>
    <t>上德企业集团、指月集团</t>
  </si>
  <si>
    <t>微机保护和数显仪表</t>
  </si>
  <si>
    <t>电容电抗复合开关</t>
  </si>
  <si>
    <t>杭云电气、上德企业集团、</t>
  </si>
  <si>
    <t>电线电缆</t>
  </si>
  <si>
    <t>豫蓉电缆/东晋电缆</t>
  </si>
  <si>
    <t>贯达电线电缆/天峰电缆</t>
  </si>
  <si>
    <t>蜀铭特变</t>
  </si>
  <si>
    <t>创威电气</t>
  </si>
  <si>
    <t>高低压成套设备厂</t>
  </si>
  <si>
    <t>西昌市创科电气</t>
  </si>
  <si>
    <t>恒基华体</t>
  </si>
  <si>
    <t>互感感器/直流屏</t>
  </si>
  <si>
    <t>国护电气</t>
  </si>
  <si>
    <t>西亩电气</t>
  </si>
  <si>
    <t>柴油发电机组</t>
  </si>
  <si>
    <t>柴油机：上海申动/发电机：江苏利莱森玛</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</si>
</sst>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
    <numFmt numFmtId="178" formatCode="0.00_);[Red]\(0.00\)"/>
    <numFmt numFmtId="179" formatCode="[DBNum2][$RMB]General;[Red][DBNum2][$RMB]General"/>
  </numFmts>
  <fonts count="36">
    <font>
      <sz val="11"/>
      <color theme="1"/>
      <name val="宋体"/>
      <charset val="134"/>
      <scheme val="minor"/>
    </font>
    <font>
      <b/>
      <sz val="12"/>
      <color rgb="FF000000"/>
      <name val="宋体"/>
      <charset val="134"/>
      <scheme val="major"/>
    </font>
    <font>
      <sz val="12"/>
      <color rgb="FF000000"/>
      <name val="宋体"/>
      <charset val="134"/>
      <scheme val="major"/>
    </font>
    <font>
      <b/>
      <sz val="10"/>
      <color theme="1"/>
      <name val="宋体"/>
      <charset val="134"/>
      <scheme val="minor"/>
    </font>
    <font>
      <sz val="10"/>
      <color rgb="FFFF0000"/>
      <name val="宋体"/>
      <charset val="134"/>
      <scheme val="minor"/>
    </font>
    <font>
      <sz val="10"/>
      <color theme="1"/>
      <name val="宋体"/>
      <charset val="134"/>
      <scheme val="minor"/>
    </font>
    <font>
      <b/>
      <sz val="16"/>
      <name val="宋体"/>
      <charset val="134"/>
      <scheme val="minor"/>
    </font>
    <font>
      <b/>
      <sz val="10"/>
      <name val="宋体"/>
      <charset val="134"/>
      <scheme val="minor"/>
    </font>
    <font>
      <b/>
      <sz val="12"/>
      <name val="宋体"/>
      <charset val="134"/>
      <scheme val="minor"/>
    </font>
    <font>
      <sz val="10"/>
      <name val="宋体"/>
      <charset val="134"/>
      <scheme val="minor"/>
    </font>
    <font>
      <sz val="10"/>
      <name val="宋体"/>
      <charset val="134"/>
    </font>
    <font>
      <sz val="10"/>
      <name val="宋体"/>
      <charset val="134"/>
      <scheme val="major"/>
    </font>
    <font>
      <sz val="11"/>
      <name val="宋体"/>
      <charset val="134"/>
    </font>
    <font>
      <sz val="14"/>
      <name val="宋体"/>
      <charset val="134"/>
    </font>
    <font>
      <b/>
      <sz val="18"/>
      <name val="宋体"/>
      <charset val="134"/>
    </font>
    <font>
      <b/>
      <sz val="14"/>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4"/>
      <color rgb="FFFF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0" fillId="2" borderId="10"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11" applyNumberFormat="0" applyFill="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3" fillId="0" borderId="0" applyNumberFormat="0" applyFill="0" applyBorder="0" applyAlignment="0" applyProtection="0">
      <alignment vertical="center"/>
    </xf>
    <xf numFmtId="0" fontId="24" fillId="3" borderId="13" applyNumberFormat="0" applyAlignment="0" applyProtection="0">
      <alignment vertical="center"/>
    </xf>
    <xf numFmtId="0" fontId="25" fillId="4" borderId="14" applyNumberFormat="0" applyAlignment="0" applyProtection="0">
      <alignment vertical="center"/>
    </xf>
    <xf numFmtId="0" fontId="26" fillId="4" borderId="13" applyNumberFormat="0" applyAlignment="0" applyProtection="0">
      <alignment vertical="center"/>
    </xf>
    <xf numFmtId="0" fontId="27" fillId="5" borderId="15" applyNumberFormat="0" applyAlignment="0" applyProtection="0">
      <alignment vertical="center"/>
    </xf>
    <xf numFmtId="0" fontId="28" fillId="0" borderId="16" applyNumberFormat="0" applyFill="0" applyAlignment="0" applyProtection="0">
      <alignment vertical="center"/>
    </xf>
    <xf numFmtId="0" fontId="29" fillId="0" borderId="17" applyNumberFormat="0" applyFill="0" applyAlignment="0" applyProtection="0">
      <alignment vertical="center"/>
    </xf>
    <xf numFmtId="0" fontId="30" fillId="6" borderId="0" applyNumberFormat="0" applyBorder="0" applyAlignment="0" applyProtection="0">
      <alignment vertical="center"/>
    </xf>
    <xf numFmtId="0" fontId="31" fillId="7" borderId="0" applyNumberFormat="0" applyBorder="0" applyAlignment="0" applyProtection="0">
      <alignment vertical="center"/>
    </xf>
    <xf numFmtId="0" fontId="32" fillId="8" borderId="0" applyNumberFormat="0" applyBorder="0" applyAlignment="0" applyProtection="0">
      <alignment vertical="center"/>
    </xf>
    <xf numFmtId="0" fontId="33" fillId="9" borderId="0" applyNumberFormat="0" applyBorder="0" applyAlignment="0" applyProtection="0">
      <alignment vertical="center"/>
    </xf>
    <xf numFmtId="0" fontId="34" fillId="10" borderId="0" applyNumberFormat="0" applyBorder="0" applyAlignment="0" applyProtection="0">
      <alignment vertical="center"/>
    </xf>
    <xf numFmtId="0" fontId="34" fillId="11" borderId="0" applyNumberFormat="0" applyBorder="0" applyAlignment="0" applyProtection="0">
      <alignment vertical="center"/>
    </xf>
    <xf numFmtId="0" fontId="33" fillId="12" borderId="0" applyNumberFormat="0" applyBorder="0" applyAlignment="0" applyProtection="0">
      <alignment vertical="center"/>
    </xf>
    <xf numFmtId="0" fontId="33" fillId="13" borderId="0" applyNumberFormat="0" applyBorder="0" applyAlignment="0" applyProtection="0">
      <alignment vertical="center"/>
    </xf>
    <xf numFmtId="0" fontId="34" fillId="14" borderId="0" applyNumberFormat="0" applyBorder="0" applyAlignment="0" applyProtection="0">
      <alignment vertical="center"/>
    </xf>
    <xf numFmtId="0" fontId="34" fillId="15" borderId="0" applyNumberFormat="0" applyBorder="0" applyAlignment="0" applyProtection="0">
      <alignment vertical="center"/>
    </xf>
    <xf numFmtId="0" fontId="33" fillId="16" borderId="0" applyNumberFormat="0" applyBorder="0" applyAlignment="0" applyProtection="0">
      <alignment vertical="center"/>
    </xf>
    <xf numFmtId="0" fontId="33" fillId="17" borderId="0" applyNumberFormat="0" applyBorder="0" applyAlignment="0" applyProtection="0">
      <alignment vertical="center"/>
    </xf>
    <xf numFmtId="0" fontId="34" fillId="18" borderId="0" applyNumberFormat="0" applyBorder="0" applyAlignment="0" applyProtection="0">
      <alignment vertical="center"/>
    </xf>
    <xf numFmtId="0" fontId="34" fillId="19" borderId="0" applyNumberFormat="0" applyBorder="0" applyAlignment="0" applyProtection="0">
      <alignment vertical="center"/>
    </xf>
    <xf numFmtId="0" fontId="33" fillId="20" borderId="0" applyNumberFormat="0" applyBorder="0" applyAlignment="0" applyProtection="0">
      <alignment vertical="center"/>
    </xf>
    <xf numFmtId="0" fontId="33" fillId="21" borderId="0" applyNumberFormat="0" applyBorder="0" applyAlignment="0" applyProtection="0">
      <alignment vertical="center"/>
    </xf>
    <xf numFmtId="0" fontId="34" fillId="22" borderId="0" applyNumberFormat="0" applyBorder="0" applyAlignment="0" applyProtection="0">
      <alignment vertical="center"/>
    </xf>
    <xf numFmtId="0" fontId="34" fillId="23" borderId="0" applyNumberFormat="0" applyBorder="0" applyAlignment="0" applyProtection="0">
      <alignment vertical="center"/>
    </xf>
    <xf numFmtId="0" fontId="33" fillId="24" borderId="0" applyNumberFormat="0" applyBorder="0" applyAlignment="0" applyProtection="0">
      <alignment vertical="center"/>
    </xf>
    <xf numFmtId="0" fontId="33" fillId="25" borderId="0" applyNumberFormat="0" applyBorder="0" applyAlignment="0" applyProtection="0">
      <alignment vertical="center"/>
    </xf>
    <xf numFmtId="0" fontId="34" fillId="26" borderId="0" applyNumberFormat="0" applyBorder="0" applyAlignment="0" applyProtection="0">
      <alignment vertical="center"/>
    </xf>
    <xf numFmtId="0" fontId="34" fillId="27" borderId="0" applyNumberFormat="0" applyBorder="0" applyAlignment="0" applyProtection="0">
      <alignment vertical="center"/>
    </xf>
    <xf numFmtId="0" fontId="33" fillId="28" borderId="0" applyNumberFormat="0" applyBorder="0" applyAlignment="0" applyProtection="0">
      <alignment vertical="center"/>
    </xf>
    <xf numFmtId="0" fontId="33" fillId="29" borderId="0" applyNumberFormat="0" applyBorder="0" applyAlignment="0" applyProtection="0">
      <alignment vertical="center"/>
    </xf>
    <xf numFmtId="0" fontId="34" fillId="30" borderId="0" applyNumberFormat="0" applyBorder="0" applyAlignment="0" applyProtection="0">
      <alignment vertical="center"/>
    </xf>
    <xf numFmtId="0" fontId="34" fillId="31" borderId="0" applyNumberFormat="0" applyBorder="0" applyAlignment="0" applyProtection="0">
      <alignment vertical="center"/>
    </xf>
    <xf numFmtId="0" fontId="33" fillId="32" borderId="0" applyNumberFormat="0" applyBorder="0" applyAlignment="0" applyProtection="0">
      <alignment vertical="center"/>
    </xf>
  </cellStyleXfs>
  <cellXfs count="68">
    <xf numFmtId="0" fontId="0" fillId="0" borderId="0" xfId="0">
      <alignment vertical="center"/>
    </xf>
    <xf numFmtId="0" fontId="0" fillId="0" borderId="0" xfId="0" applyAlignment="1">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2" xfId="0" applyFont="1" applyBorder="1" applyAlignment="1">
      <alignment horizontal="center" vertical="center"/>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3" fillId="0" borderId="0" xfId="0" applyFont="1" applyFill="1" applyAlignment="1">
      <alignment horizontal="center" vertical="center" wrapText="1"/>
    </xf>
    <xf numFmtId="0" fontId="3" fillId="0" borderId="0" xfId="0" applyFont="1" applyFill="1" applyAlignment="1">
      <alignment vertical="center" wrapText="1"/>
    </xf>
    <xf numFmtId="0" fontId="4" fillId="0" borderId="0" xfId="0" applyFont="1" applyFill="1" applyAlignment="1">
      <alignment vertical="center" wrapText="1"/>
    </xf>
    <xf numFmtId="0" fontId="5" fillId="0" borderId="0" xfId="0" applyFont="1" applyFill="1" applyAlignment="1">
      <alignment vertical="center" wrapText="1"/>
    </xf>
    <xf numFmtId="0" fontId="5" fillId="0" borderId="0" xfId="0" applyFont="1" applyFill="1" applyAlignment="1">
      <alignment horizontal="center" vertical="center" wrapText="1"/>
    </xf>
    <xf numFmtId="0" fontId="5" fillId="0" borderId="0" xfId="0" applyFont="1" applyFill="1" applyAlignment="1">
      <alignment horizontal="left" vertical="center" wrapText="1"/>
    </xf>
    <xf numFmtId="176" fontId="5" fillId="0" borderId="0" xfId="0" applyNumberFormat="1" applyFont="1" applyFill="1" applyAlignment="1">
      <alignment horizontal="center" vertical="center" wrapText="1"/>
    </xf>
    <xf numFmtId="0" fontId="5" fillId="0" borderId="0" xfId="0" applyFont="1" applyFill="1" applyAlignment="1">
      <alignment horizontal="center" vertical="center"/>
    </xf>
    <xf numFmtId="176" fontId="5" fillId="0" borderId="0" xfId="0" applyNumberFormat="1" applyFont="1" applyFill="1" applyAlignment="1">
      <alignment horizontal="center" vertical="center"/>
    </xf>
    <xf numFmtId="0" fontId="6" fillId="0" borderId="0" xfId="0" applyFont="1" applyFill="1" applyAlignment="1">
      <alignment horizontal="center" vertical="center" wrapText="1"/>
    </xf>
    <xf numFmtId="0" fontId="6" fillId="0" borderId="0" xfId="0" applyFont="1" applyFill="1" applyAlignment="1">
      <alignment horizontal="left" vertical="center" wrapText="1"/>
    </xf>
    <xf numFmtId="176" fontId="6" fillId="0" borderId="0" xfId="0" applyNumberFormat="1" applyFont="1" applyFill="1" applyAlignment="1">
      <alignment horizontal="center" vertical="center" wrapText="1"/>
    </xf>
    <xf numFmtId="0" fontId="6" fillId="0" borderId="0" xfId="0" applyFont="1" applyFill="1" applyAlignment="1">
      <alignment horizontal="center" vertical="center"/>
    </xf>
    <xf numFmtId="176" fontId="6" fillId="0" borderId="0" xfId="0" applyNumberFormat="1" applyFont="1" applyFill="1" applyAlignment="1">
      <alignment horizontal="center" vertical="center"/>
    </xf>
    <xf numFmtId="0" fontId="7" fillId="0" borderId="3" xfId="0" applyFont="1" applyFill="1" applyBorder="1" applyAlignment="1">
      <alignment horizontal="center" vertical="center" wrapText="1"/>
    </xf>
    <xf numFmtId="176" fontId="7" fillId="0" borderId="3" xfId="0" applyNumberFormat="1" applyFont="1" applyFill="1" applyBorder="1" applyAlignment="1">
      <alignment horizontal="center" vertical="center" wrapText="1"/>
    </xf>
    <xf numFmtId="0" fontId="7" fillId="0" borderId="6" xfId="0" applyFont="1" applyFill="1" applyBorder="1" applyAlignment="1">
      <alignment horizontal="center" vertical="center"/>
    </xf>
    <xf numFmtId="0" fontId="7" fillId="0" borderId="7"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8" xfId="0" applyFont="1" applyFill="1" applyBorder="1" applyAlignment="1">
      <alignment horizontal="center" vertical="center"/>
    </xf>
    <xf numFmtId="176" fontId="8" fillId="0" borderId="8" xfId="0" applyNumberFormat="1" applyFont="1" applyFill="1" applyBorder="1" applyAlignment="1">
      <alignment horizontal="center" vertical="center"/>
    </xf>
    <xf numFmtId="0" fontId="8" fillId="0" borderId="9" xfId="0" applyFont="1" applyFill="1" applyBorder="1" applyAlignment="1">
      <alignment horizontal="center" vertical="center"/>
    </xf>
    <xf numFmtId="0" fontId="9" fillId="0" borderId="2" xfId="0" applyFont="1" applyFill="1" applyBorder="1" applyAlignment="1">
      <alignment horizontal="center" vertical="center" wrapText="1"/>
    </xf>
    <xf numFmtId="0" fontId="9" fillId="0" borderId="2" xfId="0" applyFont="1" applyFill="1" applyBorder="1" applyAlignment="1">
      <alignment horizontal="left" vertical="center" wrapText="1"/>
    </xf>
    <xf numFmtId="176" fontId="9" fillId="0" borderId="2" xfId="0" applyNumberFormat="1" applyFont="1" applyFill="1" applyBorder="1" applyAlignment="1">
      <alignment horizontal="center" vertical="center" wrapText="1"/>
    </xf>
    <xf numFmtId="176" fontId="9" fillId="0" borderId="2" xfId="0" applyNumberFormat="1" applyFont="1" applyFill="1" applyBorder="1" applyAlignment="1">
      <alignment horizontal="center" vertical="center"/>
    </xf>
    <xf numFmtId="0" fontId="9" fillId="0" borderId="2" xfId="0" applyFont="1" applyFill="1" applyBorder="1" applyAlignment="1">
      <alignment vertical="center" wrapText="1"/>
    </xf>
    <xf numFmtId="0" fontId="9" fillId="0" borderId="6"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10" fillId="0" borderId="2" xfId="0" applyFont="1" applyFill="1" applyBorder="1" applyAlignment="1">
      <alignment horizontal="left" vertical="center" wrapText="1"/>
    </xf>
    <xf numFmtId="0" fontId="10" fillId="0" borderId="2" xfId="0" applyFont="1" applyFill="1" applyBorder="1" applyAlignment="1">
      <alignment horizontal="center" vertical="center" wrapText="1"/>
    </xf>
    <xf numFmtId="176" fontId="10" fillId="0" borderId="2" xfId="0" applyNumberFormat="1" applyFont="1" applyFill="1" applyBorder="1" applyAlignment="1">
      <alignment horizontal="center" vertical="center" wrapText="1"/>
    </xf>
    <xf numFmtId="177" fontId="10" fillId="0" borderId="2" xfId="0" applyNumberFormat="1" applyFont="1" applyFill="1" applyBorder="1" applyAlignment="1">
      <alignment horizontal="center" vertical="center" wrapText="1"/>
    </xf>
    <xf numFmtId="178" fontId="11" fillId="0" borderId="2" xfId="0" applyNumberFormat="1" applyFont="1" applyFill="1" applyBorder="1" applyAlignment="1">
      <alignment horizontal="center" vertical="center"/>
    </xf>
    <xf numFmtId="0" fontId="9" fillId="0" borderId="9" xfId="0" applyFont="1" applyFill="1" applyBorder="1" applyAlignment="1">
      <alignment horizontal="left" vertical="center" wrapText="1"/>
    </xf>
    <xf numFmtId="0" fontId="8" fillId="0" borderId="2" xfId="0" applyFont="1" applyFill="1" applyBorder="1" applyAlignment="1">
      <alignment horizontal="center" vertical="center" wrapText="1"/>
    </xf>
    <xf numFmtId="0" fontId="8" fillId="0" borderId="6" xfId="0" applyFont="1" applyFill="1" applyBorder="1" applyAlignment="1">
      <alignment horizontal="left" vertical="center" wrapText="1"/>
    </xf>
    <xf numFmtId="0" fontId="8" fillId="0" borderId="9" xfId="0" applyFont="1" applyFill="1" applyBorder="1" applyAlignment="1">
      <alignment horizontal="left" vertical="center" wrapText="1"/>
    </xf>
    <xf numFmtId="176" fontId="8" fillId="0" borderId="2" xfId="0" applyNumberFormat="1" applyFont="1" applyFill="1" applyBorder="1" applyAlignment="1">
      <alignment horizontal="center" vertical="center" wrapText="1"/>
    </xf>
    <xf numFmtId="176" fontId="8" fillId="0" borderId="2" xfId="0" applyNumberFormat="1" applyFont="1" applyFill="1" applyBorder="1" applyAlignment="1">
      <alignment horizontal="center" vertical="center"/>
    </xf>
    <xf numFmtId="0" fontId="7" fillId="0" borderId="2" xfId="0" applyFont="1" applyFill="1" applyBorder="1" applyAlignment="1">
      <alignment vertical="center" wrapText="1"/>
    </xf>
    <xf numFmtId="176" fontId="9" fillId="0" borderId="9" xfId="0" applyNumberFormat="1" applyFont="1" applyFill="1" applyBorder="1" applyAlignment="1">
      <alignment horizontal="center" vertical="center" wrapText="1"/>
    </xf>
    <xf numFmtId="0" fontId="8" fillId="0" borderId="6" xfId="0" applyFont="1" applyFill="1" applyBorder="1" applyAlignment="1">
      <alignment horizontal="center" vertical="center" wrapText="1"/>
    </xf>
    <xf numFmtId="179" fontId="8" fillId="0" borderId="6" xfId="0" applyNumberFormat="1" applyFont="1" applyFill="1" applyBorder="1" applyAlignment="1">
      <alignment horizontal="center" vertical="center" wrapText="1"/>
    </xf>
    <xf numFmtId="179" fontId="8" fillId="0" borderId="8" xfId="0" applyNumberFormat="1" applyFont="1" applyFill="1" applyBorder="1" applyAlignment="1">
      <alignment horizontal="center" vertical="center" wrapText="1"/>
    </xf>
    <xf numFmtId="179" fontId="8" fillId="0" borderId="9" xfId="0" applyNumberFormat="1" applyFont="1" applyFill="1" applyBorder="1" applyAlignment="1">
      <alignment horizontal="center" vertical="center" wrapText="1"/>
    </xf>
    <xf numFmtId="0" fontId="8" fillId="0" borderId="2" xfId="0" applyFont="1" applyFill="1" applyBorder="1" applyAlignment="1">
      <alignment horizontal="center" vertical="center"/>
    </xf>
    <xf numFmtId="179" fontId="3" fillId="0" borderId="0" xfId="0" applyNumberFormat="1" applyFont="1" applyFill="1" applyAlignment="1">
      <alignment vertical="center" wrapText="1"/>
    </xf>
    <xf numFmtId="0" fontId="12" fillId="0" borderId="0" xfId="0" applyFont="1" applyFill="1" applyAlignment="1">
      <alignment vertical="center"/>
    </xf>
    <xf numFmtId="0" fontId="13" fillId="0" borderId="0" xfId="0" applyFont="1" applyFill="1" applyAlignment="1">
      <alignment vertical="center" wrapText="1"/>
    </xf>
    <xf numFmtId="0" fontId="13" fillId="0" borderId="0" xfId="0" applyFont="1" applyFill="1" applyAlignment="1">
      <alignment vertical="center"/>
    </xf>
    <xf numFmtId="0" fontId="14" fillId="0" borderId="0" xfId="0" applyFont="1" applyFill="1" applyAlignment="1">
      <alignment horizontal="center" vertical="center"/>
    </xf>
    <xf numFmtId="0" fontId="15" fillId="0" borderId="3" xfId="0" applyFont="1" applyFill="1" applyBorder="1" applyAlignment="1">
      <alignment vertical="center" wrapText="1"/>
    </xf>
    <xf numFmtId="0" fontId="13" fillId="0" borderId="4" xfId="0" applyFont="1" applyFill="1" applyBorder="1" applyAlignment="1">
      <alignment vertical="center" wrapText="1"/>
    </xf>
    <xf numFmtId="0" fontId="15" fillId="0" borderId="4" xfId="0" applyFont="1" applyFill="1" applyBorder="1" applyAlignment="1">
      <alignment vertical="center" wrapText="1"/>
    </xf>
    <xf numFmtId="0" fontId="13" fillId="0" borderId="5" xfId="0" applyFont="1" applyFill="1" applyBorder="1" applyAlignment="1">
      <alignment vertical="center" wrapText="1"/>
    </xf>
    <xf numFmtId="0" fontId="13" fillId="0" borderId="3" xfId="0" applyFont="1" applyFill="1" applyBorder="1" applyAlignment="1">
      <alignment vertical="center" wrapText="1"/>
    </xf>
    <xf numFmtId="0" fontId="13" fillId="0" borderId="4" xfId="0" applyFont="1" applyFill="1" applyBorder="1" applyAlignment="1">
      <alignment vertical="center"/>
    </xf>
    <xf numFmtId="0" fontId="13" fillId="0" borderId="5" xfId="0" applyFont="1" applyFill="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2"/>
  <sheetViews>
    <sheetView tabSelected="1" topLeftCell="A16" workbookViewId="0">
      <selection activeCell="A26" sqref="A26"/>
    </sheetView>
  </sheetViews>
  <sheetFormatPr defaultColWidth="9" defaultRowHeight="14.1"/>
  <cols>
    <col min="1" max="1" width="197.252252252252" customWidth="1"/>
  </cols>
  <sheetData>
    <row r="1" s="57" customFormat="1" ht="51" customHeight="1" spans="1:1">
      <c r="A1" s="60" t="s">
        <v>0</v>
      </c>
    </row>
    <row r="2" s="58" customFormat="1" ht="30" customHeight="1" spans="1:1">
      <c r="A2" s="61" t="s">
        <v>1</v>
      </c>
    </row>
    <row r="3" s="58" customFormat="1" ht="42" customHeight="1" spans="1:1">
      <c r="A3" s="62" t="s">
        <v>2</v>
      </c>
    </row>
    <row r="4" s="59" customFormat="1" ht="25" customHeight="1" spans="1:1">
      <c r="A4" s="63" t="s">
        <v>3</v>
      </c>
    </row>
    <row r="5" s="59" customFormat="1" ht="42" customHeight="1" spans="1:1">
      <c r="A5" s="62" t="s">
        <v>4</v>
      </c>
    </row>
    <row r="6" s="59" customFormat="1" ht="42" customHeight="1" spans="1:1">
      <c r="A6" s="62" t="s">
        <v>5</v>
      </c>
    </row>
    <row r="7" s="59" customFormat="1" ht="42" customHeight="1" spans="1:1">
      <c r="A7" s="62" t="s">
        <v>6</v>
      </c>
    </row>
    <row r="8" s="59" customFormat="1" ht="33" customHeight="1" spans="1:1">
      <c r="A8" s="63" t="s">
        <v>7</v>
      </c>
    </row>
    <row r="9" s="59" customFormat="1" ht="39" customHeight="1" spans="1:1">
      <c r="A9" s="62" t="s">
        <v>8</v>
      </c>
    </row>
    <row r="10" s="59" customFormat="1" ht="51" customHeight="1" spans="1:1">
      <c r="A10" s="62" t="s">
        <v>9</v>
      </c>
    </row>
    <row r="11" s="59" customFormat="1" ht="48" customHeight="1" spans="1:1">
      <c r="A11" s="64" t="s">
        <v>10</v>
      </c>
    </row>
    <row r="12" s="59" customFormat="1" ht="42" customHeight="1" spans="1:1">
      <c r="A12" s="65" t="s">
        <v>11</v>
      </c>
    </row>
    <row r="13" s="59" customFormat="1" ht="42" customHeight="1" spans="1:1">
      <c r="A13" s="62" t="s">
        <v>12</v>
      </c>
    </row>
    <row r="14" s="59" customFormat="1" ht="42" customHeight="1" spans="1:1">
      <c r="A14" s="62" t="s">
        <v>13</v>
      </c>
    </row>
    <row r="15" s="59" customFormat="1" ht="42" customHeight="1" spans="1:1">
      <c r="A15" s="62" t="s">
        <v>14</v>
      </c>
    </row>
    <row r="16" s="59" customFormat="1" ht="42" customHeight="1" spans="1:1">
      <c r="A16" s="62" t="s">
        <v>15</v>
      </c>
    </row>
    <row r="17" s="59" customFormat="1" ht="42" customHeight="1" spans="1:1">
      <c r="A17" s="62" t="s">
        <v>16</v>
      </c>
    </row>
    <row r="18" s="59" customFormat="1" ht="42" customHeight="1" spans="1:1">
      <c r="A18" s="62" t="s">
        <v>17</v>
      </c>
    </row>
    <row r="19" s="59" customFormat="1" ht="65" customHeight="1" spans="1:1">
      <c r="A19" s="62" t="s">
        <v>18</v>
      </c>
    </row>
    <row r="20" s="59" customFormat="1" ht="42" customHeight="1" spans="1:1">
      <c r="A20" s="66" t="s">
        <v>19</v>
      </c>
    </row>
    <row r="21" s="57" customFormat="1" ht="36" customHeight="1" spans="1:1">
      <c r="A21" s="67" t="s">
        <v>20</v>
      </c>
    </row>
    <row r="22" s="57" customFormat="1" ht="36" customHeight="1"/>
  </sheetData>
  <pageMargins left="0.75" right="0.75" top="1" bottom="1" header="0.5" footer="0.5"/>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42"/>
  <sheetViews>
    <sheetView workbookViewId="0">
      <pane ySplit="2" topLeftCell="A121" activePane="bottomLeft" state="frozen"/>
      <selection/>
      <selection pane="bottomLeft" activeCell="H122" sqref="H122"/>
    </sheetView>
  </sheetViews>
  <sheetFormatPr defaultColWidth="8.88288288288288" defaultRowHeight="12.4"/>
  <cols>
    <col min="1" max="1" width="7.88288288288288" style="12" customWidth="1"/>
    <col min="2" max="2" width="23.6666666666667" style="13" customWidth="1"/>
    <col min="3" max="3" width="34.7747747747748" style="13" customWidth="1"/>
    <col min="4" max="4" width="7.66666666666667" style="12" customWidth="1"/>
    <col min="5" max="5" width="9.44144144144144" style="14"/>
    <col min="6" max="6" width="15.1351351351351" style="15" customWidth="1"/>
    <col min="7" max="9" width="14.2162162162162" style="16" customWidth="1"/>
    <col min="10" max="10" width="18.6666666666667" style="11" customWidth="1"/>
    <col min="11" max="11" width="29.6936936936937" style="11"/>
    <col min="12" max="16384" width="8.88288288288288" style="11"/>
  </cols>
  <sheetData>
    <row r="1" ht="27" customHeight="1" spans="1:10">
      <c r="A1" s="17" t="s">
        <v>21</v>
      </c>
      <c r="B1" s="18"/>
      <c r="C1" s="18"/>
      <c r="D1" s="17"/>
      <c r="E1" s="19"/>
      <c r="F1" s="20"/>
      <c r="G1" s="21"/>
      <c r="H1" s="21"/>
      <c r="I1" s="21"/>
      <c r="J1" s="17"/>
    </row>
    <row r="2" s="8" customFormat="1" ht="29" customHeight="1" spans="1:10">
      <c r="A2" s="22" t="s">
        <v>22</v>
      </c>
      <c r="B2" s="22" t="s">
        <v>23</v>
      </c>
      <c r="C2" s="22" t="s">
        <v>24</v>
      </c>
      <c r="D2" s="22" t="s">
        <v>25</v>
      </c>
      <c r="E2" s="23" t="s">
        <v>26</v>
      </c>
      <c r="F2" s="24" t="s">
        <v>27</v>
      </c>
      <c r="G2" s="24" t="s">
        <v>28</v>
      </c>
      <c r="H2" s="25" t="s">
        <v>29</v>
      </c>
      <c r="I2" s="25" t="s">
        <v>30</v>
      </c>
      <c r="J2" s="22" t="s">
        <v>31</v>
      </c>
    </row>
    <row r="3" s="9" customFormat="1" ht="19.95" customHeight="1" spans="1:10">
      <c r="A3" s="26" t="s">
        <v>32</v>
      </c>
      <c r="B3" s="27"/>
      <c r="C3" s="27"/>
      <c r="D3" s="27"/>
      <c r="E3" s="27"/>
      <c r="F3" s="27"/>
      <c r="G3" s="28"/>
      <c r="H3" s="28"/>
      <c r="I3" s="28"/>
      <c r="J3" s="29"/>
    </row>
    <row r="4" s="10" customFormat="1" ht="19.95" customHeight="1" spans="1:10">
      <c r="A4" s="30">
        <v>1</v>
      </c>
      <c r="B4" s="31" t="s">
        <v>33</v>
      </c>
      <c r="C4" s="31" t="s">
        <v>34</v>
      </c>
      <c r="D4" s="30" t="s">
        <v>35</v>
      </c>
      <c r="E4" s="32">
        <v>150</v>
      </c>
      <c r="F4" s="33">
        <v>20.736</v>
      </c>
      <c r="G4" s="33">
        <f>F4*E4</f>
        <v>3110.4</v>
      </c>
      <c r="H4" s="33"/>
      <c r="I4" s="33"/>
      <c r="J4" s="34"/>
    </row>
    <row r="5" s="10" customFormat="1" ht="19.95" customHeight="1" spans="1:10">
      <c r="A5" s="30">
        <v>2</v>
      </c>
      <c r="B5" s="31" t="s">
        <v>36</v>
      </c>
      <c r="C5" s="31"/>
      <c r="D5" s="30" t="s">
        <v>37</v>
      </c>
      <c r="E5" s="32">
        <v>1</v>
      </c>
      <c r="F5" s="33">
        <v>4665.6</v>
      </c>
      <c r="G5" s="33">
        <f t="shared" ref="G5:G13" si="0">F5*E5</f>
        <v>4665.6</v>
      </c>
      <c r="H5" s="33"/>
      <c r="I5" s="33"/>
      <c r="J5" s="34"/>
    </row>
    <row r="6" s="10" customFormat="1" ht="19.95" customHeight="1" spans="1:10">
      <c r="A6" s="30">
        <v>3</v>
      </c>
      <c r="B6" s="31" t="s">
        <v>38</v>
      </c>
      <c r="C6" s="31" t="s">
        <v>39</v>
      </c>
      <c r="D6" s="30" t="s">
        <v>35</v>
      </c>
      <c r="E6" s="32">
        <v>190</v>
      </c>
      <c r="F6" s="33">
        <v>311.04</v>
      </c>
      <c r="G6" s="33">
        <f t="shared" si="0"/>
        <v>59097.6</v>
      </c>
      <c r="H6" s="33"/>
      <c r="I6" s="33"/>
      <c r="J6" s="34"/>
    </row>
    <row r="7" s="10" customFormat="1" ht="19.95" customHeight="1" spans="1:10">
      <c r="A7" s="30">
        <v>4</v>
      </c>
      <c r="B7" s="31" t="s">
        <v>40</v>
      </c>
      <c r="C7" s="31" t="s">
        <v>41</v>
      </c>
      <c r="D7" s="30" t="s">
        <v>37</v>
      </c>
      <c r="E7" s="32">
        <v>5</v>
      </c>
      <c r="F7" s="33">
        <v>4665.6</v>
      </c>
      <c r="G7" s="33">
        <f t="shared" si="0"/>
        <v>23328</v>
      </c>
      <c r="H7" s="33"/>
      <c r="I7" s="33"/>
      <c r="J7" s="34"/>
    </row>
    <row r="8" s="10" customFormat="1" ht="19.95" customHeight="1" spans="1:10">
      <c r="A8" s="30">
        <v>5</v>
      </c>
      <c r="B8" s="31" t="s">
        <v>42</v>
      </c>
      <c r="C8" s="31" t="s">
        <v>43</v>
      </c>
      <c r="D8" s="30" t="s">
        <v>44</v>
      </c>
      <c r="E8" s="32">
        <v>1</v>
      </c>
      <c r="F8" s="33">
        <v>47692.8</v>
      </c>
      <c r="G8" s="33">
        <f t="shared" si="0"/>
        <v>47692.8</v>
      </c>
      <c r="H8" s="33"/>
      <c r="I8" s="33"/>
      <c r="J8" s="34"/>
    </row>
    <row r="9" s="10" customFormat="1" ht="19.95" customHeight="1" spans="1:10">
      <c r="A9" s="30">
        <v>6</v>
      </c>
      <c r="B9" s="31" t="s">
        <v>45</v>
      </c>
      <c r="C9" s="31" t="s">
        <v>46</v>
      </c>
      <c r="D9" s="30" t="s">
        <v>35</v>
      </c>
      <c r="E9" s="32">
        <v>229</v>
      </c>
      <c r="F9" s="33">
        <v>585.792</v>
      </c>
      <c r="G9" s="33">
        <f t="shared" si="0"/>
        <v>134146.368</v>
      </c>
      <c r="H9" s="33"/>
      <c r="I9" s="33"/>
      <c r="J9" s="34"/>
    </row>
    <row r="10" s="10" customFormat="1" ht="19.95" customHeight="1" spans="1:10">
      <c r="A10" s="30">
        <v>7</v>
      </c>
      <c r="B10" s="31" t="s">
        <v>47</v>
      </c>
      <c r="C10" s="31" t="s">
        <v>48</v>
      </c>
      <c r="D10" s="30" t="s">
        <v>49</v>
      </c>
      <c r="E10" s="32">
        <v>2</v>
      </c>
      <c r="F10" s="33">
        <v>2695.68</v>
      </c>
      <c r="G10" s="33">
        <f t="shared" si="0"/>
        <v>5391.36</v>
      </c>
      <c r="H10" s="33"/>
      <c r="I10" s="33"/>
      <c r="J10" s="34"/>
    </row>
    <row r="11" s="10" customFormat="1" ht="19.95" customHeight="1" spans="1:10">
      <c r="A11" s="30">
        <v>8</v>
      </c>
      <c r="B11" s="31" t="s">
        <v>50</v>
      </c>
      <c r="C11" s="31" t="s">
        <v>51</v>
      </c>
      <c r="D11" s="30" t="s">
        <v>49</v>
      </c>
      <c r="E11" s="32">
        <v>1</v>
      </c>
      <c r="F11" s="33">
        <v>1451.52</v>
      </c>
      <c r="G11" s="33">
        <f t="shared" si="0"/>
        <v>1451.52</v>
      </c>
      <c r="H11" s="33"/>
      <c r="I11" s="33"/>
      <c r="J11" s="34"/>
    </row>
    <row r="12" s="10" customFormat="1" ht="19.95" customHeight="1" spans="1:10">
      <c r="A12" s="30">
        <v>9</v>
      </c>
      <c r="B12" s="31" t="s">
        <v>52</v>
      </c>
      <c r="C12" s="31" t="s">
        <v>51</v>
      </c>
      <c r="D12" s="30" t="s">
        <v>49</v>
      </c>
      <c r="E12" s="32">
        <v>1</v>
      </c>
      <c r="F12" s="33">
        <v>1451.52</v>
      </c>
      <c r="G12" s="33">
        <f t="shared" si="0"/>
        <v>1451.52</v>
      </c>
      <c r="H12" s="33"/>
      <c r="I12" s="33"/>
      <c r="J12" s="34"/>
    </row>
    <row r="13" ht="19.95" customHeight="1" spans="1:10">
      <c r="A13" s="30">
        <v>10</v>
      </c>
      <c r="B13" s="31" t="s">
        <v>53</v>
      </c>
      <c r="C13" s="31"/>
      <c r="D13" s="30" t="s">
        <v>49</v>
      </c>
      <c r="E13" s="32">
        <v>15</v>
      </c>
      <c r="F13" s="33">
        <v>82.944</v>
      </c>
      <c r="G13" s="33">
        <f t="shared" si="0"/>
        <v>1244.16</v>
      </c>
      <c r="H13" s="33"/>
      <c r="I13" s="33"/>
      <c r="J13" s="34"/>
    </row>
    <row r="14" customFormat="1" ht="19.95" customHeight="1" spans="1:10">
      <c r="A14" s="35" t="s">
        <v>54</v>
      </c>
      <c r="B14" s="36"/>
      <c r="C14" s="36"/>
      <c r="D14" s="37"/>
      <c r="E14" s="32"/>
      <c r="F14" s="33"/>
      <c r="G14" s="33">
        <f>SUM(G4:G13)</f>
        <v>281579.328</v>
      </c>
      <c r="H14" s="33"/>
      <c r="I14" s="33"/>
      <c r="J14" s="34"/>
    </row>
    <row r="15" s="9" customFormat="1" ht="19.95" customHeight="1" spans="1:10">
      <c r="A15" s="26" t="s">
        <v>55</v>
      </c>
      <c r="B15" s="27"/>
      <c r="C15" s="27"/>
      <c r="D15" s="27"/>
      <c r="E15" s="27"/>
      <c r="F15" s="27"/>
      <c r="G15" s="28"/>
      <c r="H15" s="28"/>
      <c r="I15" s="28"/>
      <c r="J15" s="29"/>
    </row>
    <row r="16" s="10" customFormat="1" ht="19.95" customHeight="1" spans="1:10">
      <c r="A16" s="30">
        <v>1</v>
      </c>
      <c r="B16" s="31" t="s">
        <v>56</v>
      </c>
      <c r="C16" s="38" t="s">
        <v>57</v>
      </c>
      <c r="D16" s="30" t="s">
        <v>44</v>
      </c>
      <c r="E16" s="32">
        <v>1</v>
      </c>
      <c r="F16" s="33">
        <v>54161.625</v>
      </c>
      <c r="G16" s="33">
        <f>F16*E16</f>
        <v>54161.625</v>
      </c>
      <c r="H16" s="33"/>
      <c r="I16" s="33"/>
      <c r="J16" s="34"/>
    </row>
    <row r="17" s="10" customFormat="1" ht="24.6" customHeight="1" spans="1:10">
      <c r="A17" s="30">
        <v>2</v>
      </c>
      <c r="B17" s="31" t="s">
        <v>58</v>
      </c>
      <c r="C17" s="38" t="s">
        <v>59</v>
      </c>
      <c r="D17" s="30" t="s">
        <v>44</v>
      </c>
      <c r="E17" s="32">
        <v>1</v>
      </c>
      <c r="F17" s="33">
        <v>94395.975</v>
      </c>
      <c r="G17" s="33">
        <f t="shared" ref="G17:G64" si="1">F17*E17</f>
        <v>94395.975</v>
      </c>
      <c r="H17" s="33"/>
      <c r="I17" s="33"/>
      <c r="J17" s="34"/>
    </row>
    <row r="18" s="10" customFormat="1" ht="25.8" customHeight="1" spans="1:10">
      <c r="A18" s="30">
        <v>3</v>
      </c>
      <c r="B18" s="31" t="s">
        <v>60</v>
      </c>
      <c r="C18" s="38" t="s">
        <v>61</v>
      </c>
      <c r="D18" s="30" t="s">
        <v>44</v>
      </c>
      <c r="E18" s="32">
        <v>1</v>
      </c>
      <c r="F18" s="33">
        <v>76857.925</v>
      </c>
      <c r="G18" s="33">
        <f t="shared" si="1"/>
        <v>76857.925</v>
      </c>
      <c r="H18" s="33"/>
      <c r="I18" s="33"/>
      <c r="J18" s="34"/>
    </row>
    <row r="19" s="10" customFormat="1" ht="19.95" customHeight="1" spans="1:10">
      <c r="A19" s="30">
        <v>4</v>
      </c>
      <c r="B19" s="31" t="s">
        <v>62</v>
      </c>
      <c r="C19" s="38" t="s">
        <v>63</v>
      </c>
      <c r="D19" s="30" t="s">
        <v>44</v>
      </c>
      <c r="E19" s="32">
        <v>1</v>
      </c>
      <c r="F19" s="33">
        <v>252754.25</v>
      </c>
      <c r="G19" s="33">
        <f t="shared" si="1"/>
        <v>252754.25</v>
      </c>
      <c r="H19" s="33"/>
      <c r="I19" s="33"/>
      <c r="J19" s="34"/>
    </row>
    <row r="20" s="10" customFormat="1" ht="19.95" customHeight="1" spans="1:10">
      <c r="A20" s="30">
        <v>5</v>
      </c>
      <c r="B20" s="38" t="s">
        <v>64</v>
      </c>
      <c r="C20" s="38" t="s">
        <v>65</v>
      </c>
      <c r="D20" s="30" t="s">
        <v>44</v>
      </c>
      <c r="E20" s="32">
        <v>1</v>
      </c>
      <c r="F20" s="33">
        <v>27105.5721</v>
      </c>
      <c r="G20" s="33">
        <f t="shared" si="1"/>
        <v>27105.5721</v>
      </c>
      <c r="H20" s="33"/>
      <c r="I20" s="33"/>
      <c r="J20" s="34"/>
    </row>
    <row r="21" s="10" customFormat="1" ht="19.95" customHeight="1" spans="1:10">
      <c r="A21" s="30">
        <v>6</v>
      </c>
      <c r="B21" s="38" t="s">
        <v>64</v>
      </c>
      <c r="C21" s="38" t="s">
        <v>66</v>
      </c>
      <c r="D21" s="30" t="s">
        <v>44</v>
      </c>
      <c r="E21" s="32">
        <v>1</v>
      </c>
      <c r="F21" s="33">
        <v>31390.01455</v>
      </c>
      <c r="G21" s="33">
        <f t="shared" si="1"/>
        <v>31390.01455</v>
      </c>
      <c r="H21" s="33"/>
      <c r="I21" s="33"/>
      <c r="J21" s="34"/>
    </row>
    <row r="22" s="10" customFormat="1" ht="19.95" customHeight="1" spans="1:10">
      <c r="A22" s="30">
        <v>7</v>
      </c>
      <c r="B22" s="38" t="s">
        <v>64</v>
      </c>
      <c r="C22" s="38" t="s">
        <v>67</v>
      </c>
      <c r="D22" s="30" t="s">
        <v>44</v>
      </c>
      <c r="E22" s="32">
        <v>1</v>
      </c>
      <c r="F22" s="33">
        <v>33653.45465</v>
      </c>
      <c r="G22" s="33">
        <f t="shared" si="1"/>
        <v>33653.45465</v>
      </c>
      <c r="H22" s="33"/>
      <c r="I22" s="33"/>
      <c r="J22" s="34"/>
    </row>
    <row r="23" s="10" customFormat="1" ht="19.95" customHeight="1" spans="1:10">
      <c r="A23" s="30">
        <v>8</v>
      </c>
      <c r="B23" s="38" t="s">
        <v>64</v>
      </c>
      <c r="C23" s="38" t="s">
        <v>68</v>
      </c>
      <c r="D23" s="30" t="s">
        <v>44</v>
      </c>
      <c r="E23" s="32">
        <v>1</v>
      </c>
      <c r="F23" s="33">
        <v>26273.03055</v>
      </c>
      <c r="G23" s="33">
        <f t="shared" si="1"/>
        <v>26273.03055</v>
      </c>
      <c r="H23" s="33"/>
      <c r="I23" s="33"/>
      <c r="J23" s="34"/>
    </row>
    <row r="24" s="10" customFormat="1" ht="19.95" customHeight="1" spans="1:10">
      <c r="A24" s="30">
        <v>9</v>
      </c>
      <c r="B24" s="38" t="s">
        <v>64</v>
      </c>
      <c r="C24" s="38" t="s">
        <v>69</v>
      </c>
      <c r="D24" s="30" t="s">
        <v>44</v>
      </c>
      <c r="E24" s="32">
        <v>1</v>
      </c>
      <c r="F24" s="33">
        <v>27105.5721</v>
      </c>
      <c r="G24" s="33">
        <f t="shared" si="1"/>
        <v>27105.5721</v>
      </c>
      <c r="H24" s="33"/>
      <c r="I24" s="33"/>
      <c r="J24" s="34"/>
    </row>
    <row r="25" s="10" customFormat="1" ht="19.95" customHeight="1" spans="1:10">
      <c r="A25" s="30">
        <v>10</v>
      </c>
      <c r="B25" s="38" t="s">
        <v>64</v>
      </c>
      <c r="C25" s="38" t="s">
        <v>70</v>
      </c>
      <c r="D25" s="30" t="s">
        <v>44</v>
      </c>
      <c r="E25" s="32">
        <v>1</v>
      </c>
      <c r="F25" s="33">
        <v>27105.5721</v>
      </c>
      <c r="G25" s="33">
        <f t="shared" si="1"/>
        <v>27105.5721</v>
      </c>
      <c r="H25" s="33"/>
      <c r="I25" s="33"/>
      <c r="J25" s="34"/>
    </row>
    <row r="26" s="10" customFormat="1" ht="19.95" customHeight="1" spans="1:10">
      <c r="A26" s="30">
        <v>11</v>
      </c>
      <c r="B26" s="38" t="s">
        <v>71</v>
      </c>
      <c r="C26" s="38" t="s">
        <v>72</v>
      </c>
      <c r="D26" s="30" t="s">
        <v>44</v>
      </c>
      <c r="E26" s="32">
        <v>1</v>
      </c>
      <c r="F26" s="33">
        <v>20793.9374</v>
      </c>
      <c r="G26" s="33">
        <f t="shared" si="1"/>
        <v>20793.9374</v>
      </c>
      <c r="H26" s="33"/>
      <c r="I26" s="33"/>
      <c r="J26" s="34"/>
    </row>
    <row r="27" s="10" customFormat="1" ht="19.95" customHeight="1" spans="1:10">
      <c r="A27" s="30">
        <v>12</v>
      </c>
      <c r="B27" s="38" t="s">
        <v>71</v>
      </c>
      <c r="C27" s="38" t="s">
        <v>73</v>
      </c>
      <c r="D27" s="30" t="s">
        <v>44</v>
      </c>
      <c r="E27" s="32">
        <v>1</v>
      </c>
      <c r="F27" s="33">
        <v>14237.80165</v>
      </c>
      <c r="G27" s="33">
        <f t="shared" si="1"/>
        <v>14237.80165</v>
      </c>
      <c r="H27" s="33"/>
      <c r="I27" s="33"/>
      <c r="J27" s="34"/>
    </row>
    <row r="28" s="10" customFormat="1" ht="19.95" customHeight="1" spans="1:10">
      <c r="A28" s="30">
        <v>13</v>
      </c>
      <c r="B28" s="38" t="s">
        <v>71</v>
      </c>
      <c r="C28" s="38" t="s">
        <v>74</v>
      </c>
      <c r="D28" s="30" t="s">
        <v>44</v>
      </c>
      <c r="E28" s="32">
        <v>1</v>
      </c>
      <c r="F28" s="33">
        <v>17183.1624</v>
      </c>
      <c r="G28" s="33">
        <f t="shared" si="1"/>
        <v>17183.1624</v>
      </c>
      <c r="H28" s="33"/>
      <c r="I28" s="33"/>
      <c r="J28" s="34"/>
    </row>
    <row r="29" s="10" customFormat="1" ht="19.95" customHeight="1" spans="1:10">
      <c r="A29" s="30">
        <v>14</v>
      </c>
      <c r="B29" s="38" t="s">
        <v>71</v>
      </c>
      <c r="C29" s="38" t="s">
        <v>75</v>
      </c>
      <c r="D29" s="30" t="s">
        <v>44</v>
      </c>
      <c r="E29" s="32">
        <v>1</v>
      </c>
      <c r="F29" s="33">
        <v>14473.01785</v>
      </c>
      <c r="G29" s="33">
        <f t="shared" si="1"/>
        <v>14473.01785</v>
      </c>
      <c r="H29" s="33"/>
      <c r="I29" s="33"/>
      <c r="J29" s="34"/>
    </row>
    <row r="30" s="10" customFormat="1" ht="19.95" customHeight="1" spans="1:10">
      <c r="A30" s="30">
        <v>15</v>
      </c>
      <c r="B30" s="38" t="s">
        <v>71</v>
      </c>
      <c r="C30" s="38" t="s">
        <v>76</v>
      </c>
      <c r="D30" s="30" t="s">
        <v>44</v>
      </c>
      <c r="E30" s="32">
        <v>1</v>
      </c>
      <c r="F30" s="33">
        <v>14178.9976</v>
      </c>
      <c r="G30" s="33">
        <f t="shared" si="1"/>
        <v>14178.9976</v>
      </c>
      <c r="H30" s="33"/>
      <c r="I30" s="33"/>
      <c r="J30" s="34"/>
    </row>
    <row r="31" s="10" customFormat="1" ht="19.95" customHeight="1" spans="1:10">
      <c r="A31" s="30">
        <v>16</v>
      </c>
      <c r="B31" s="38" t="s">
        <v>71</v>
      </c>
      <c r="C31" s="38" t="s">
        <v>77</v>
      </c>
      <c r="D31" s="30" t="s">
        <v>44</v>
      </c>
      <c r="E31" s="32">
        <v>1</v>
      </c>
      <c r="F31" s="33">
        <v>30408.9154</v>
      </c>
      <c r="G31" s="33">
        <f t="shared" si="1"/>
        <v>30408.9154</v>
      </c>
      <c r="H31" s="33"/>
      <c r="I31" s="33"/>
      <c r="J31" s="34"/>
    </row>
    <row r="32" s="10" customFormat="1" ht="19.95" customHeight="1" spans="1:10">
      <c r="A32" s="30">
        <v>17</v>
      </c>
      <c r="B32" s="38" t="s">
        <v>71</v>
      </c>
      <c r="C32" s="38" t="s">
        <v>78</v>
      </c>
      <c r="D32" s="30" t="s">
        <v>44</v>
      </c>
      <c r="E32" s="32">
        <v>1</v>
      </c>
      <c r="F32" s="33">
        <v>45694.87345</v>
      </c>
      <c r="G32" s="33">
        <f t="shared" si="1"/>
        <v>45694.87345</v>
      </c>
      <c r="H32" s="33"/>
      <c r="I32" s="33"/>
      <c r="J32" s="34"/>
    </row>
    <row r="33" s="10" customFormat="1" ht="19.95" customHeight="1" spans="1:10">
      <c r="A33" s="30">
        <v>18</v>
      </c>
      <c r="B33" s="38" t="s">
        <v>71</v>
      </c>
      <c r="C33" s="38" t="s">
        <v>79</v>
      </c>
      <c r="D33" s="30" t="s">
        <v>44</v>
      </c>
      <c r="E33" s="32">
        <v>1</v>
      </c>
      <c r="F33" s="33">
        <v>25957.34565</v>
      </c>
      <c r="G33" s="33">
        <f t="shared" si="1"/>
        <v>25957.34565</v>
      </c>
      <c r="H33" s="33"/>
      <c r="I33" s="33"/>
      <c r="J33" s="34"/>
    </row>
    <row r="34" s="10" customFormat="1" ht="19.95" customHeight="1" spans="1:10">
      <c r="A34" s="30">
        <v>19</v>
      </c>
      <c r="B34" s="38" t="s">
        <v>71</v>
      </c>
      <c r="C34" s="38" t="s">
        <v>80</v>
      </c>
      <c r="D34" s="30" t="s">
        <v>44</v>
      </c>
      <c r="E34" s="32">
        <v>1</v>
      </c>
      <c r="F34" s="33">
        <v>25957.34565</v>
      </c>
      <c r="G34" s="33">
        <f t="shared" si="1"/>
        <v>25957.34565</v>
      </c>
      <c r="H34" s="33"/>
      <c r="I34" s="33"/>
      <c r="J34" s="34"/>
    </row>
    <row r="35" s="10" customFormat="1" ht="19.95" customHeight="1" spans="1:10">
      <c r="A35" s="30">
        <v>20</v>
      </c>
      <c r="B35" s="38" t="s">
        <v>71</v>
      </c>
      <c r="C35" s="38" t="s">
        <v>81</v>
      </c>
      <c r="D35" s="30" t="s">
        <v>44</v>
      </c>
      <c r="E35" s="32">
        <v>1</v>
      </c>
      <c r="F35" s="33">
        <v>28764.4653</v>
      </c>
      <c r="G35" s="33">
        <f t="shared" si="1"/>
        <v>28764.4653</v>
      </c>
      <c r="H35" s="33"/>
      <c r="I35" s="33"/>
      <c r="J35" s="34"/>
    </row>
    <row r="36" s="10" customFormat="1" ht="19.95" customHeight="1" spans="1:10">
      <c r="A36" s="30">
        <v>21</v>
      </c>
      <c r="B36" s="38" t="s">
        <v>71</v>
      </c>
      <c r="C36" s="38" t="s">
        <v>82</v>
      </c>
      <c r="D36" s="30" t="s">
        <v>44</v>
      </c>
      <c r="E36" s="32">
        <v>1</v>
      </c>
      <c r="F36" s="33">
        <v>23726.91835</v>
      </c>
      <c r="G36" s="33">
        <f t="shared" si="1"/>
        <v>23726.91835</v>
      </c>
      <c r="H36" s="33"/>
      <c r="I36" s="33"/>
      <c r="J36" s="34"/>
    </row>
    <row r="37" s="10" customFormat="1" ht="19.95" customHeight="1" spans="1:10">
      <c r="A37" s="30">
        <v>22</v>
      </c>
      <c r="B37" s="38" t="s">
        <v>71</v>
      </c>
      <c r="C37" s="38" t="s">
        <v>83</v>
      </c>
      <c r="D37" s="30" t="s">
        <v>44</v>
      </c>
      <c r="E37" s="32">
        <v>1</v>
      </c>
      <c r="F37" s="33">
        <v>18183.8629</v>
      </c>
      <c r="G37" s="33">
        <f t="shared" si="1"/>
        <v>18183.8629</v>
      </c>
      <c r="H37" s="33"/>
      <c r="I37" s="33"/>
      <c r="J37" s="34"/>
    </row>
    <row r="38" s="10" customFormat="1" ht="19.95" customHeight="1" spans="1:10">
      <c r="A38" s="30">
        <v>23</v>
      </c>
      <c r="B38" s="38" t="s">
        <v>71</v>
      </c>
      <c r="C38" s="38" t="s">
        <v>84</v>
      </c>
      <c r="D38" s="30" t="s">
        <v>44</v>
      </c>
      <c r="E38" s="32">
        <v>1</v>
      </c>
      <c r="F38" s="33">
        <v>15266.3567</v>
      </c>
      <c r="G38" s="33">
        <f t="shared" si="1"/>
        <v>15266.3567</v>
      </c>
      <c r="H38" s="33"/>
      <c r="I38" s="33"/>
      <c r="J38" s="34"/>
    </row>
    <row r="39" s="10" customFormat="1" ht="19.95" customHeight="1" spans="1:10">
      <c r="A39" s="30">
        <v>24</v>
      </c>
      <c r="B39" s="38" t="s">
        <v>71</v>
      </c>
      <c r="C39" s="38" t="s">
        <v>85</v>
      </c>
      <c r="D39" s="30" t="s">
        <v>44</v>
      </c>
      <c r="E39" s="32">
        <v>1</v>
      </c>
      <c r="F39" s="33">
        <v>28360.0585</v>
      </c>
      <c r="G39" s="33">
        <f t="shared" si="1"/>
        <v>28360.0585</v>
      </c>
      <c r="H39" s="33"/>
      <c r="I39" s="33"/>
      <c r="J39" s="34"/>
    </row>
    <row r="40" s="10" customFormat="1" ht="19.95" customHeight="1" spans="1:10">
      <c r="A40" s="30">
        <v>25</v>
      </c>
      <c r="B40" s="38" t="s">
        <v>71</v>
      </c>
      <c r="C40" s="38" t="s">
        <v>86</v>
      </c>
      <c r="D40" s="30" t="s">
        <v>44</v>
      </c>
      <c r="E40" s="32">
        <v>1</v>
      </c>
      <c r="F40" s="33">
        <v>23298.7836</v>
      </c>
      <c r="G40" s="33">
        <f t="shared" si="1"/>
        <v>23298.7836</v>
      </c>
      <c r="H40" s="33"/>
      <c r="I40" s="33"/>
      <c r="J40" s="34"/>
    </row>
    <row r="41" s="10" customFormat="1" ht="19.95" customHeight="1" spans="1:10">
      <c r="A41" s="30">
        <v>26</v>
      </c>
      <c r="B41" s="38" t="s">
        <v>71</v>
      </c>
      <c r="C41" s="38" t="s">
        <v>87</v>
      </c>
      <c r="D41" s="30" t="s">
        <v>44</v>
      </c>
      <c r="E41" s="32">
        <v>1</v>
      </c>
      <c r="F41" s="33">
        <v>22229.9942</v>
      </c>
      <c r="G41" s="33">
        <f t="shared" si="1"/>
        <v>22229.9942</v>
      </c>
      <c r="H41" s="33"/>
      <c r="I41" s="33"/>
      <c r="J41" s="34"/>
    </row>
    <row r="42" s="10" customFormat="1" ht="19.95" customHeight="1" spans="1:10">
      <c r="A42" s="30">
        <v>27</v>
      </c>
      <c r="B42" s="38" t="s">
        <v>71</v>
      </c>
      <c r="C42" s="38" t="s">
        <v>88</v>
      </c>
      <c r="D42" s="30" t="s">
        <v>44</v>
      </c>
      <c r="E42" s="32">
        <v>1</v>
      </c>
      <c r="F42" s="33">
        <v>18933.87245</v>
      </c>
      <c r="G42" s="33">
        <f t="shared" si="1"/>
        <v>18933.87245</v>
      </c>
      <c r="H42" s="33"/>
      <c r="I42" s="33"/>
      <c r="J42" s="34"/>
    </row>
    <row r="43" s="10" customFormat="1" ht="19.95" customHeight="1" spans="1:10">
      <c r="A43" s="30">
        <v>28</v>
      </c>
      <c r="B43" s="38" t="s">
        <v>71</v>
      </c>
      <c r="C43" s="38" t="s">
        <v>89</v>
      </c>
      <c r="D43" s="30" t="s">
        <v>44</v>
      </c>
      <c r="E43" s="32">
        <v>1</v>
      </c>
      <c r="F43" s="33">
        <v>23538.1264</v>
      </c>
      <c r="G43" s="33">
        <f t="shared" si="1"/>
        <v>23538.1264</v>
      </c>
      <c r="H43" s="33"/>
      <c r="I43" s="33"/>
      <c r="J43" s="34"/>
    </row>
    <row r="44" s="10" customFormat="1" ht="19.95" customHeight="1" spans="1:10">
      <c r="A44" s="30">
        <v>29</v>
      </c>
      <c r="B44" s="38" t="s">
        <v>71</v>
      </c>
      <c r="C44" s="38" t="s">
        <v>90</v>
      </c>
      <c r="D44" s="30" t="s">
        <v>44</v>
      </c>
      <c r="E44" s="32">
        <v>1</v>
      </c>
      <c r="F44" s="33">
        <v>17159.43445</v>
      </c>
      <c r="G44" s="33">
        <f t="shared" si="1"/>
        <v>17159.43445</v>
      </c>
      <c r="H44" s="33"/>
      <c r="I44" s="33"/>
      <c r="J44" s="34"/>
    </row>
    <row r="45" s="10" customFormat="1" ht="19.95" customHeight="1" spans="1:10">
      <c r="A45" s="30">
        <v>30</v>
      </c>
      <c r="B45" s="38" t="s">
        <v>71</v>
      </c>
      <c r="C45" s="38" t="s">
        <v>91</v>
      </c>
      <c r="D45" s="30" t="s">
        <v>44</v>
      </c>
      <c r="E45" s="32">
        <v>1</v>
      </c>
      <c r="F45" s="33">
        <v>21939.0689</v>
      </c>
      <c r="G45" s="33">
        <f t="shared" si="1"/>
        <v>21939.0689</v>
      </c>
      <c r="H45" s="33"/>
      <c r="I45" s="33"/>
      <c r="J45" s="34"/>
    </row>
    <row r="46" s="10" customFormat="1" ht="19.95" customHeight="1" spans="1:10">
      <c r="A46" s="30">
        <v>31</v>
      </c>
      <c r="B46" s="38" t="s">
        <v>71</v>
      </c>
      <c r="C46" s="38" t="s">
        <v>92</v>
      </c>
      <c r="D46" s="30" t="s">
        <v>44</v>
      </c>
      <c r="E46" s="32">
        <v>1</v>
      </c>
      <c r="F46" s="33">
        <v>20658.79125</v>
      </c>
      <c r="G46" s="33">
        <f t="shared" si="1"/>
        <v>20658.79125</v>
      </c>
      <c r="H46" s="33"/>
      <c r="I46" s="33"/>
      <c r="J46" s="34"/>
    </row>
    <row r="47" s="10" customFormat="1" ht="19.95" customHeight="1" spans="1:10">
      <c r="A47" s="30">
        <v>32</v>
      </c>
      <c r="B47" s="38" t="s">
        <v>71</v>
      </c>
      <c r="C47" s="38" t="s">
        <v>93</v>
      </c>
      <c r="D47" s="30" t="s">
        <v>44</v>
      </c>
      <c r="E47" s="32">
        <v>1</v>
      </c>
      <c r="F47" s="33">
        <v>23323.5432</v>
      </c>
      <c r="G47" s="33">
        <f t="shared" si="1"/>
        <v>23323.5432</v>
      </c>
      <c r="H47" s="33"/>
      <c r="I47" s="33"/>
      <c r="J47" s="34"/>
    </row>
    <row r="48" s="10" customFormat="1" ht="19.95" customHeight="1" spans="1:10">
      <c r="A48" s="30">
        <v>33</v>
      </c>
      <c r="B48" s="31" t="s">
        <v>94</v>
      </c>
      <c r="C48" s="38" t="s">
        <v>95</v>
      </c>
      <c r="D48" s="30" t="s">
        <v>44</v>
      </c>
      <c r="E48" s="32">
        <v>1</v>
      </c>
      <c r="F48" s="33">
        <v>16300.07</v>
      </c>
      <c r="G48" s="33">
        <f t="shared" si="1"/>
        <v>16300.07</v>
      </c>
      <c r="H48" s="33"/>
      <c r="I48" s="33"/>
      <c r="J48" s="34"/>
    </row>
    <row r="49" s="10" customFormat="1" ht="19.95" customHeight="1" spans="1:10">
      <c r="A49" s="30">
        <v>34</v>
      </c>
      <c r="B49" s="31" t="s">
        <v>96</v>
      </c>
      <c r="C49" s="38" t="s">
        <v>97</v>
      </c>
      <c r="D49" s="39" t="s">
        <v>35</v>
      </c>
      <c r="E49" s="40">
        <v>61</v>
      </c>
      <c r="F49" s="33">
        <v>304.33675</v>
      </c>
      <c r="G49" s="33">
        <f t="shared" si="1"/>
        <v>18564.54175</v>
      </c>
      <c r="H49" s="33"/>
      <c r="I49" s="33"/>
      <c r="J49" s="34"/>
    </row>
    <row r="50" s="10" customFormat="1" ht="19.95" customHeight="1" spans="1:10">
      <c r="A50" s="30">
        <v>35</v>
      </c>
      <c r="B50" s="31" t="s">
        <v>96</v>
      </c>
      <c r="C50" s="38" t="s">
        <v>98</v>
      </c>
      <c r="D50" s="39" t="s">
        <v>35</v>
      </c>
      <c r="E50" s="40">
        <v>42</v>
      </c>
      <c r="F50" s="33">
        <v>392.027</v>
      </c>
      <c r="G50" s="33">
        <f t="shared" si="1"/>
        <v>16465.134</v>
      </c>
      <c r="H50" s="33"/>
      <c r="I50" s="33"/>
      <c r="J50" s="34"/>
    </row>
    <row r="51" s="10" customFormat="1" ht="19.95" customHeight="1" spans="1:10">
      <c r="A51" s="30">
        <v>36</v>
      </c>
      <c r="B51" s="31" t="s">
        <v>99</v>
      </c>
      <c r="C51" s="38" t="s">
        <v>100</v>
      </c>
      <c r="D51" s="39" t="s">
        <v>49</v>
      </c>
      <c r="E51" s="32">
        <v>4</v>
      </c>
      <c r="F51" s="33">
        <v>1495.8925</v>
      </c>
      <c r="G51" s="33">
        <f t="shared" si="1"/>
        <v>5983.57</v>
      </c>
      <c r="H51" s="33"/>
      <c r="I51" s="33"/>
      <c r="J51" s="34"/>
    </row>
    <row r="52" s="10" customFormat="1" ht="19.95" customHeight="1" spans="1:10">
      <c r="A52" s="30">
        <v>37</v>
      </c>
      <c r="B52" s="31" t="s">
        <v>99</v>
      </c>
      <c r="C52" s="38" t="s">
        <v>101</v>
      </c>
      <c r="D52" s="39" t="s">
        <v>49</v>
      </c>
      <c r="E52" s="32">
        <v>2</v>
      </c>
      <c r="F52" s="33">
        <v>1495.8925</v>
      </c>
      <c r="G52" s="33">
        <f t="shared" si="1"/>
        <v>2991.785</v>
      </c>
      <c r="H52" s="33"/>
      <c r="I52" s="33"/>
      <c r="J52" s="34"/>
    </row>
    <row r="53" s="10" customFormat="1" ht="19.95" customHeight="1" spans="1:10">
      <c r="A53" s="30">
        <v>38</v>
      </c>
      <c r="B53" s="31" t="s">
        <v>102</v>
      </c>
      <c r="C53" s="38" t="s">
        <v>103</v>
      </c>
      <c r="D53" s="39" t="s">
        <v>35</v>
      </c>
      <c r="E53" s="41">
        <v>10</v>
      </c>
      <c r="F53" s="33">
        <v>2888.62</v>
      </c>
      <c r="G53" s="33">
        <f t="shared" si="1"/>
        <v>28886.2</v>
      </c>
      <c r="H53" s="33"/>
      <c r="I53" s="33"/>
      <c r="J53" s="34"/>
    </row>
    <row r="54" s="10" customFormat="1" ht="19.95" customHeight="1" spans="1:10">
      <c r="A54" s="30">
        <v>39</v>
      </c>
      <c r="B54" s="31" t="s">
        <v>104</v>
      </c>
      <c r="C54" s="38" t="s">
        <v>105</v>
      </c>
      <c r="D54" s="39" t="s">
        <v>35</v>
      </c>
      <c r="E54" s="41">
        <v>5</v>
      </c>
      <c r="F54" s="33">
        <v>2785.455</v>
      </c>
      <c r="G54" s="33">
        <f t="shared" si="1"/>
        <v>13927.275</v>
      </c>
      <c r="H54" s="33"/>
      <c r="I54" s="33"/>
      <c r="J54" s="34"/>
    </row>
    <row r="55" s="10" customFormat="1" ht="19.95" customHeight="1" spans="1:10">
      <c r="A55" s="30">
        <v>40</v>
      </c>
      <c r="B55" s="31" t="s">
        <v>104</v>
      </c>
      <c r="C55" s="38" t="s">
        <v>106</v>
      </c>
      <c r="D55" s="39" t="s">
        <v>35</v>
      </c>
      <c r="E55" s="41">
        <v>23</v>
      </c>
      <c r="F55" s="33">
        <v>3094.95</v>
      </c>
      <c r="G55" s="33">
        <f t="shared" si="1"/>
        <v>71183.85</v>
      </c>
      <c r="H55" s="33"/>
      <c r="I55" s="33"/>
      <c r="J55" s="34"/>
    </row>
    <row r="56" s="10" customFormat="1" ht="19.95" customHeight="1" spans="1:10">
      <c r="A56" s="30">
        <v>41</v>
      </c>
      <c r="B56" s="31" t="s">
        <v>104</v>
      </c>
      <c r="C56" s="38" t="s">
        <v>107</v>
      </c>
      <c r="D56" s="39" t="s">
        <v>35</v>
      </c>
      <c r="E56" s="41">
        <v>18</v>
      </c>
      <c r="F56" s="33">
        <v>3301.28</v>
      </c>
      <c r="G56" s="33">
        <f t="shared" si="1"/>
        <v>59423.04</v>
      </c>
      <c r="H56" s="33"/>
      <c r="I56" s="33"/>
      <c r="J56" s="34"/>
    </row>
    <row r="57" s="10" customFormat="1" ht="19.95" customHeight="1" spans="1:10">
      <c r="A57" s="30">
        <v>42</v>
      </c>
      <c r="B57" s="31" t="s">
        <v>102</v>
      </c>
      <c r="C57" s="38" t="s">
        <v>108</v>
      </c>
      <c r="D57" s="39" t="s">
        <v>35</v>
      </c>
      <c r="E57" s="41">
        <v>48</v>
      </c>
      <c r="F57" s="33">
        <v>3765.5225</v>
      </c>
      <c r="G57" s="33">
        <f t="shared" si="1"/>
        <v>180745.08</v>
      </c>
      <c r="H57" s="33"/>
      <c r="I57" s="33"/>
      <c r="J57" s="34"/>
    </row>
    <row r="58" s="10" customFormat="1" ht="19.95" customHeight="1" spans="1:10">
      <c r="A58" s="30">
        <v>43</v>
      </c>
      <c r="B58" s="31" t="s">
        <v>104</v>
      </c>
      <c r="C58" s="38" t="s">
        <v>109</v>
      </c>
      <c r="D58" s="39" t="s">
        <v>35</v>
      </c>
      <c r="E58" s="41">
        <v>4.5</v>
      </c>
      <c r="F58" s="33">
        <v>4590.8425</v>
      </c>
      <c r="G58" s="33">
        <f t="shared" si="1"/>
        <v>20658.79125</v>
      </c>
      <c r="H58" s="33"/>
      <c r="I58" s="33"/>
      <c r="J58" s="34"/>
    </row>
    <row r="59" s="10" customFormat="1" ht="19.95" customHeight="1" spans="1:10">
      <c r="A59" s="30">
        <v>44</v>
      </c>
      <c r="B59" s="31" t="s">
        <v>104</v>
      </c>
      <c r="C59" s="38" t="s">
        <v>110</v>
      </c>
      <c r="D59" s="39" t="s">
        <v>35</v>
      </c>
      <c r="E59" s="41">
        <v>4.5</v>
      </c>
      <c r="F59" s="33">
        <v>6705.725</v>
      </c>
      <c r="G59" s="33">
        <f t="shared" si="1"/>
        <v>30175.7625</v>
      </c>
      <c r="H59" s="33"/>
      <c r="I59" s="33"/>
      <c r="J59" s="34"/>
    </row>
    <row r="60" s="10" customFormat="1" ht="19.95" customHeight="1" spans="1:10">
      <c r="A60" s="30">
        <v>45</v>
      </c>
      <c r="B60" s="31" t="s">
        <v>111</v>
      </c>
      <c r="C60" s="38" t="s">
        <v>112</v>
      </c>
      <c r="D60" s="39" t="s">
        <v>113</v>
      </c>
      <c r="E60" s="41">
        <v>13</v>
      </c>
      <c r="F60" s="33">
        <v>1222.50525</v>
      </c>
      <c r="G60" s="33">
        <f t="shared" si="1"/>
        <v>15892.56825</v>
      </c>
      <c r="H60" s="33"/>
      <c r="I60" s="33"/>
      <c r="J60" s="34"/>
    </row>
    <row r="61" s="10" customFormat="1" ht="19.95" customHeight="1" spans="1:10">
      <c r="A61" s="30">
        <v>46</v>
      </c>
      <c r="B61" s="31" t="s">
        <v>111</v>
      </c>
      <c r="C61" s="38" t="s">
        <v>114</v>
      </c>
      <c r="D61" s="39" t="s">
        <v>113</v>
      </c>
      <c r="E61" s="41">
        <v>3</v>
      </c>
      <c r="F61" s="33">
        <v>980.0675</v>
      </c>
      <c r="G61" s="33">
        <f t="shared" si="1"/>
        <v>2940.2025</v>
      </c>
      <c r="H61" s="33"/>
      <c r="I61" s="33"/>
      <c r="J61" s="34"/>
    </row>
    <row r="62" s="10" customFormat="1" ht="19.95" customHeight="1" spans="1:10">
      <c r="A62" s="30">
        <v>47</v>
      </c>
      <c r="B62" s="31" t="s">
        <v>111</v>
      </c>
      <c r="C62" s="38" t="s">
        <v>115</v>
      </c>
      <c r="D62" s="39" t="s">
        <v>113</v>
      </c>
      <c r="E62" s="41">
        <v>23</v>
      </c>
      <c r="F62" s="33">
        <v>2011.7175</v>
      </c>
      <c r="G62" s="33">
        <f t="shared" si="1"/>
        <v>46269.5025</v>
      </c>
      <c r="H62" s="33"/>
      <c r="I62" s="33"/>
      <c r="J62" s="34"/>
    </row>
    <row r="63" s="10" customFormat="1" ht="19.95" customHeight="1" spans="1:10">
      <c r="A63" s="30">
        <v>48</v>
      </c>
      <c r="B63" s="31" t="s">
        <v>111</v>
      </c>
      <c r="C63" s="38" t="s">
        <v>116</v>
      </c>
      <c r="D63" s="39" t="s">
        <v>113</v>
      </c>
      <c r="E63" s="41">
        <v>15</v>
      </c>
      <c r="F63" s="33">
        <v>1676.43125</v>
      </c>
      <c r="G63" s="33">
        <f t="shared" si="1"/>
        <v>25146.46875</v>
      </c>
      <c r="H63" s="33"/>
      <c r="I63" s="33"/>
      <c r="J63" s="34"/>
    </row>
    <row r="64" ht="19.95" customHeight="1" spans="1:10">
      <c r="A64" s="30">
        <v>49</v>
      </c>
      <c r="B64" s="31" t="s">
        <v>117</v>
      </c>
      <c r="C64" s="38"/>
      <c r="D64" s="30" t="s">
        <v>118</v>
      </c>
      <c r="E64" s="32">
        <v>1</v>
      </c>
      <c r="F64" s="33">
        <v>41266</v>
      </c>
      <c r="G64" s="33">
        <f t="shared" si="1"/>
        <v>41266</v>
      </c>
      <c r="H64" s="33"/>
      <c r="I64" s="33"/>
      <c r="J64" s="34"/>
    </row>
    <row r="65" customFormat="1" ht="19.95" customHeight="1" spans="1:10">
      <c r="A65" s="35" t="s">
        <v>54</v>
      </c>
      <c r="B65" s="36"/>
      <c r="C65" s="36"/>
      <c r="D65" s="37"/>
      <c r="E65" s="32"/>
      <c r="F65" s="33"/>
      <c r="G65" s="33">
        <f>SUM(G16:G64)</f>
        <v>1741891.5058</v>
      </c>
      <c r="H65" s="33"/>
      <c r="I65" s="33"/>
      <c r="J65" s="34"/>
    </row>
    <row r="66" s="9" customFormat="1" ht="19.95" customHeight="1" spans="1:10">
      <c r="A66" s="26" t="s">
        <v>119</v>
      </c>
      <c r="B66" s="27"/>
      <c r="C66" s="27"/>
      <c r="D66" s="27"/>
      <c r="E66" s="27"/>
      <c r="F66" s="27"/>
      <c r="G66" s="28"/>
      <c r="H66" s="28"/>
      <c r="I66" s="28"/>
      <c r="J66" s="29"/>
    </row>
    <row r="67" s="10" customFormat="1" ht="19.95" customHeight="1" spans="1:10">
      <c r="A67" s="30">
        <v>1</v>
      </c>
      <c r="B67" s="31" t="s">
        <v>120</v>
      </c>
      <c r="C67" s="38"/>
      <c r="D67" s="30" t="s">
        <v>44</v>
      </c>
      <c r="E67" s="32">
        <v>3</v>
      </c>
      <c r="F67" s="33">
        <v>1329.1976</v>
      </c>
      <c r="G67" s="33">
        <f>F67*E67</f>
        <v>3987.5928</v>
      </c>
      <c r="H67" s="33"/>
      <c r="I67" s="33"/>
      <c r="J67" s="34"/>
    </row>
    <row r="68" s="10" customFormat="1" ht="19.95" customHeight="1" spans="1:10">
      <c r="A68" s="30">
        <v>2</v>
      </c>
      <c r="B68" s="31" t="s">
        <v>121</v>
      </c>
      <c r="C68" s="31" t="s">
        <v>122</v>
      </c>
      <c r="D68" s="30" t="s">
        <v>44</v>
      </c>
      <c r="E68" s="32">
        <v>16</v>
      </c>
      <c r="F68" s="33">
        <v>3474.4468</v>
      </c>
      <c r="G68" s="33">
        <f t="shared" ref="G68:G76" si="2">F68*E68</f>
        <v>55591.1488</v>
      </c>
      <c r="H68" s="33"/>
      <c r="I68" s="33"/>
      <c r="J68" s="34"/>
    </row>
    <row r="69" s="10" customFormat="1" ht="19.95" customHeight="1" spans="1:10">
      <c r="A69" s="30">
        <v>3</v>
      </c>
      <c r="B69" s="31" t="s">
        <v>123</v>
      </c>
      <c r="C69" s="38" t="s">
        <v>124</v>
      </c>
      <c r="D69" s="39" t="s">
        <v>35</v>
      </c>
      <c r="E69" s="40">
        <v>190</v>
      </c>
      <c r="F69" s="33">
        <v>172.3772</v>
      </c>
      <c r="G69" s="33">
        <f t="shared" si="2"/>
        <v>32751.668</v>
      </c>
      <c r="H69" s="33"/>
      <c r="I69" s="33"/>
      <c r="J69" s="34"/>
    </row>
    <row r="70" s="10" customFormat="1" ht="19.95" customHeight="1" spans="1:10">
      <c r="A70" s="30">
        <v>4</v>
      </c>
      <c r="B70" s="31" t="s">
        <v>125</v>
      </c>
      <c r="C70" s="38" t="s">
        <v>126</v>
      </c>
      <c r="D70" s="39" t="s">
        <v>49</v>
      </c>
      <c r="E70" s="32">
        <v>6</v>
      </c>
      <c r="F70" s="33">
        <v>448.38</v>
      </c>
      <c r="G70" s="33">
        <f t="shared" si="2"/>
        <v>2690.28</v>
      </c>
      <c r="H70" s="33"/>
      <c r="I70" s="33"/>
      <c r="J70" s="34"/>
    </row>
    <row r="71" s="10" customFormat="1" ht="19.95" customHeight="1" spans="1:10">
      <c r="A71" s="30">
        <v>5</v>
      </c>
      <c r="B71" s="31" t="s">
        <v>127</v>
      </c>
      <c r="C71" s="31" t="s">
        <v>128</v>
      </c>
      <c r="D71" s="39" t="s">
        <v>35</v>
      </c>
      <c r="E71" s="40">
        <v>50</v>
      </c>
      <c r="F71" s="33">
        <v>172.3772</v>
      </c>
      <c r="G71" s="33">
        <f t="shared" si="2"/>
        <v>8618.86</v>
      </c>
      <c r="H71" s="33"/>
      <c r="I71" s="33"/>
      <c r="J71" s="34"/>
    </row>
    <row r="72" s="10" customFormat="1" ht="19.95" customHeight="1" spans="1:10">
      <c r="A72" s="30">
        <v>6</v>
      </c>
      <c r="B72" s="31" t="s">
        <v>127</v>
      </c>
      <c r="C72" s="31" t="s">
        <v>129</v>
      </c>
      <c r="D72" s="39" t="s">
        <v>35</v>
      </c>
      <c r="E72" s="40">
        <v>80</v>
      </c>
      <c r="F72" s="33">
        <v>37.8632</v>
      </c>
      <c r="G72" s="33">
        <f t="shared" si="2"/>
        <v>3029.056</v>
      </c>
      <c r="H72" s="33"/>
      <c r="I72" s="33"/>
      <c r="J72" s="34"/>
    </row>
    <row r="73" s="10" customFormat="1" ht="19.95" customHeight="1" spans="1:10">
      <c r="A73" s="30">
        <v>7</v>
      </c>
      <c r="B73" s="31" t="s">
        <v>130</v>
      </c>
      <c r="C73" s="31" t="s">
        <v>128</v>
      </c>
      <c r="D73" s="39" t="s">
        <v>49</v>
      </c>
      <c r="E73" s="40">
        <v>16</v>
      </c>
      <c r="F73" s="33">
        <v>747.3</v>
      </c>
      <c r="G73" s="33">
        <f t="shared" si="2"/>
        <v>11956.8</v>
      </c>
      <c r="H73" s="33"/>
      <c r="I73" s="33"/>
      <c r="J73" s="34"/>
    </row>
    <row r="74" s="10" customFormat="1" ht="19.95" customHeight="1" spans="1:10">
      <c r="A74" s="30">
        <v>8</v>
      </c>
      <c r="B74" s="31" t="s">
        <v>131</v>
      </c>
      <c r="C74" s="31" t="s">
        <v>128</v>
      </c>
      <c r="D74" s="39" t="s">
        <v>49</v>
      </c>
      <c r="E74" s="40">
        <v>3</v>
      </c>
      <c r="F74" s="33">
        <v>747.3</v>
      </c>
      <c r="G74" s="33">
        <f t="shared" si="2"/>
        <v>2241.9</v>
      </c>
      <c r="H74" s="33"/>
      <c r="I74" s="33"/>
      <c r="J74" s="34"/>
    </row>
    <row r="75" s="10" customFormat="1" ht="19.95" customHeight="1" spans="1:10">
      <c r="A75" s="30">
        <v>9</v>
      </c>
      <c r="B75" s="31" t="s">
        <v>131</v>
      </c>
      <c r="C75" s="31" t="s">
        <v>129</v>
      </c>
      <c r="D75" s="39" t="s">
        <v>49</v>
      </c>
      <c r="E75" s="40">
        <v>16</v>
      </c>
      <c r="F75" s="33">
        <v>179.352</v>
      </c>
      <c r="G75" s="33">
        <f t="shared" si="2"/>
        <v>2869.632</v>
      </c>
      <c r="H75" s="33"/>
      <c r="I75" s="33"/>
      <c r="J75" s="34"/>
    </row>
    <row r="76" s="10" customFormat="1" ht="19.95" customHeight="1" spans="1:10">
      <c r="A76" s="30">
        <v>10</v>
      </c>
      <c r="B76" s="31" t="s">
        <v>132</v>
      </c>
      <c r="C76" s="31" t="s">
        <v>133</v>
      </c>
      <c r="D76" s="30" t="s">
        <v>44</v>
      </c>
      <c r="E76" s="32">
        <f>16*8</f>
        <v>128</v>
      </c>
      <c r="F76" s="33">
        <v>4.982</v>
      </c>
      <c r="G76" s="33">
        <f t="shared" si="2"/>
        <v>637.696</v>
      </c>
      <c r="H76" s="33"/>
      <c r="I76" s="33"/>
      <c r="J76" s="34"/>
    </row>
    <row r="77" s="10" customFormat="1" ht="19.95" customHeight="1" spans="1:10">
      <c r="A77" s="35" t="s">
        <v>54</v>
      </c>
      <c r="B77" s="36"/>
      <c r="C77" s="36"/>
      <c r="D77" s="37"/>
      <c r="E77" s="32"/>
      <c r="F77" s="33"/>
      <c r="G77" s="33">
        <f>SUM(G67:G76)</f>
        <v>124374.6336</v>
      </c>
      <c r="H77" s="33"/>
      <c r="I77" s="33"/>
      <c r="J77" s="34"/>
    </row>
    <row r="78" s="9" customFormat="1" ht="19.95" customHeight="1" spans="1:10">
      <c r="A78" s="26" t="s">
        <v>134</v>
      </c>
      <c r="B78" s="27"/>
      <c r="C78" s="27"/>
      <c r="D78" s="27"/>
      <c r="E78" s="27"/>
      <c r="F78" s="27"/>
      <c r="G78" s="28"/>
      <c r="H78" s="28"/>
      <c r="I78" s="28"/>
      <c r="J78" s="29"/>
    </row>
    <row r="79" s="10" customFormat="1" ht="19.95" customHeight="1" spans="1:10">
      <c r="A79" s="30">
        <v>1</v>
      </c>
      <c r="B79" s="38" t="s">
        <v>135</v>
      </c>
      <c r="C79" s="38" t="s">
        <v>136</v>
      </c>
      <c r="D79" s="30" t="s">
        <v>44</v>
      </c>
      <c r="E79" s="32">
        <v>1</v>
      </c>
      <c r="F79" s="33">
        <v>4977.71125</v>
      </c>
      <c r="G79" s="33">
        <f>F79*E79</f>
        <v>4977.71125</v>
      </c>
      <c r="H79" s="33"/>
      <c r="I79" s="33"/>
      <c r="J79" s="34"/>
    </row>
    <row r="80" s="10" customFormat="1" ht="19.95" customHeight="1" spans="1:10">
      <c r="A80" s="30">
        <v>2</v>
      </c>
      <c r="B80" s="38" t="s">
        <v>137</v>
      </c>
      <c r="C80" s="38" t="s">
        <v>138</v>
      </c>
      <c r="D80" s="30" t="s">
        <v>44</v>
      </c>
      <c r="E80" s="32">
        <v>1</v>
      </c>
      <c r="F80" s="33">
        <v>14116.06695</v>
      </c>
      <c r="G80" s="33">
        <f t="shared" ref="G80:G115" si="3">F80*E80</f>
        <v>14116.06695</v>
      </c>
      <c r="H80" s="33"/>
      <c r="I80" s="33"/>
      <c r="J80" s="34"/>
    </row>
    <row r="81" s="10" customFormat="1" ht="19.95" customHeight="1" spans="1:10">
      <c r="A81" s="30">
        <v>3</v>
      </c>
      <c r="B81" s="38" t="s">
        <v>139</v>
      </c>
      <c r="C81" s="38" t="s">
        <v>140</v>
      </c>
      <c r="D81" s="30" t="s">
        <v>44</v>
      </c>
      <c r="E81" s="32">
        <v>1</v>
      </c>
      <c r="F81" s="33">
        <v>24714.2074</v>
      </c>
      <c r="G81" s="33">
        <f t="shared" si="3"/>
        <v>24714.2074</v>
      </c>
      <c r="H81" s="33"/>
      <c r="I81" s="33"/>
      <c r="J81" s="34"/>
    </row>
    <row r="82" s="10" customFormat="1" ht="19.95" customHeight="1" spans="1:10">
      <c r="A82" s="30">
        <v>4</v>
      </c>
      <c r="B82" s="38" t="s">
        <v>141</v>
      </c>
      <c r="C82" s="38" t="s">
        <v>142</v>
      </c>
      <c r="D82" s="30" t="s">
        <v>44</v>
      </c>
      <c r="E82" s="32">
        <v>1</v>
      </c>
      <c r="F82" s="33">
        <v>31301.29265</v>
      </c>
      <c r="G82" s="33">
        <f t="shared" si="3"/>
        <v>31301.29265</v>
      </c>
      <c r="H82" s="33"/>
      <c r="I82" s="33"/>
      <c r="J82" s="34"/>
    </row>
    <row r="83" s="10" customFormat="1" ht="19.95" customHeight="1" spans="1:10">
      <c r="A83" s="30">
        <v>5</v>
      </c>
      <c r="B83" s="38" t="s">
        <v>143</v>
      </c>
      <c r="C83" s="38" t="s">
        <v>144</v>
      </c>
      <c r="D83" s="30" t="s">
        <v>44</v>
      </c>
      <c r="E83" s="32">
        <v>1</v>
      </c>
      <c r="F83" s="33">
        <v>19936.63625</v>
      </c>
      <c r="G83" s="33">
        <f t="shared" si="3"/>
        <v>19936.63625</v>
      </c>
      <c r="H83" s="33"/>
      <c r="I83" s="33"/>
      <c r="J83" s="34"/>
    </row>
    <row r="84" s="10" customFormat="1" ht="19.95" customHeight="1" spans="1:10">
      <c r="A84" s="30">
        <v>6</v>
      </c>
      <c r="B84" s="38" t="s">
        <v>145</v>
      </c>
      <c r="C84" s="38" t="s">
        <v>146</v>
      </c>
      <c r="D84" s="30" t="s">
        <v>44</v>
      </c>
      <c r="E84" s="32">
        <v>1</v>
      </c>
      <c r="F84" s="33">
        <v>25255.82365</v>
      </c>
      <c r="G84" s="33">
        <f t="shared" si="3"/>
        <v>25255.82365</v>
      </c>
      <c r="H84" s="33"/>
      <c r="I84" s="33"/>
      <c r="J84" s="34"/>
    </row>
    <row r="85" s="10" customFormat="1" ht="19.95" customHeight="1" spans="1:10">
      <c r="A85" s="30">
        <v>7</v>
      </c>
      <c r="B85" s="38" t="s">
        <v>147</v>
      </c>
      <c r="C85" s="38" t="s">
        <v>148</v>
      </c>
      <c r="D85" s="30" t="s">
        <v>44</v>
      </c>
      <c r="E85" s="32">
        <v>1</v>
      </c>
      <c r="F85" s="33">
        <v>36502.87195</v>
      </c>
      <c r="G85" s="33">
        <f t="shared" si="3"/>
        <v>36502.87195</v>
      </c>
      <c r="H85" s="33"/>
      <c r="I85" s="33"/>
      <c r="J85" s="34"/>
    </row>
    <row r="86" s="10" customFormat="1" ht="19.95" customHeight="1" spans="1:10">
      <c r="A86" s="30">
        <v>8</v>
      </c>
      <c r="B86" s="38" t="s">
        <v>149</v>
      </c>
      <c r="C86" s="38" t="s">
        <v>150</v>
      </c>
      <c r="D86" s="30" t="s">
        <v>44</v>
      </c>
      <c r="E86" s="32">
        <v>1</v>
      </c>
      <c r="F86" s="33">
        <v>24427.4087</v>
      </c>
      <c r="G86" s="33">
        <f t="shared" si="3"/>
        <v>24427.4087</v>
      </c>
      <c r="H86" s="33"/>
      <c r="I86" s="33"/>
      <c r="J86" s="34"/>
    </row>
    <row r="87" s="10" customFormat="1" ht="19.95" customHeight="1" spans="1:10">
      <c r="A87" s="30">
        <v>9</v>
      </c>
      <c r="B87" s="38" t="s">
        <v>151</v>
      </c>
      <c r="C87" s="38" t="s">
        <v>152</v>
      </c>
      <c r="D87" s="30" t="s">
        <v>44</v>
      </c>
      <c r="E87" s="32">
        <v>1</v>
      </c>
      <c r="F87" s="33">
        <v>20955.90645</v>
      </c>
      <c r="G87" s="33">
        <f t="shared" si="3"/>
        <v>20955.90645</v>
      </c>
      <c r="H87" s="33"/>
      <c r="I87" s="33"/>
      <c r="J87" s="34"/>
    </row>
    <row r="88" s="10" customFormat="1" ht="19.95" customHeight="1" spans="1:10">
      <c r="A88" s="30">
        <v>10</v>
      </c>
      <c r="B88" s="38" t="s">
        <v>153</v>
      </c>
      <c r="C88" s="38" t="s">
        <v>154</v>
      </c>
      <c r="D88" s="30" t="s">
        <v>44</v>
      </c>
      <c r="E88" s="32">
        <v>1</v>
      </c>
      <c r="F88" s="33">
        <v>18470.6616</v>
      </c>
      <c r="G88" s="33">
        <f t="shared" si="3"/>
        <v>18470.6616</v>
      </c>
      <c r="H88" s="33"/>
      <c r="I88" s="33"/>
      <c r="J88" s="34"/>
    </row>
    <row r="89" s="10" customFormat="1" ht="19.95" customHeight="1" spans="1:10">
      <c r="A89" s="30">
        <v>11</v>
      </c>
      <c r="B89" s="38" t="s">
        <v>155</v>
      </c>
      <c r="C89" s="38" t="s">
        <v>156</v>
      </c>
      <c r="D89" s="30" t="s">
        <v>44</v>
      </c>
      <c r="E89" s="32">
        <v>1</v>
      </c>
      <c r="F89" s="33">
        <v>10859.1479</v>
      </c>
      <c r="G89" s="33">
        <f t="shared" si="3"/>
        <v>10859.1479</v>
      </c>
      <c r="H89" s="33"/>
      <c r="I89" s="33"/>
      <c r="J89" s="34"/>
    </row>
    <row r="90" s="10" customFormat="1" ht="19.95" customHeight="1" spans="1:10">
      <c r="A90" s="30">
        <v>12</v>
      </c>
      <c r="B90" s="38" t="s">
        <v>157</v>
      </c>
      <c r="C90" s="38" t="s">
        <v>158</v>
      </c>
      <c r="D90" s="30" t="s">
        <v>44</v>
      </c>
      <c r="E90" s="32">
        <v>1</v>
      </c>
      <c r="F90" s="33">
        <v>13949.9713</v>
      </c>
      <c r="G90" s="33">
        <f t="shared" si="3"/>
        <v>13949.9713</v>
      </c>
      <c r="H90" s="33"/>
      <c r="I90" s="33"/>
      <c r="J90" s="34"/>
    </row>
    <row r="91" s="10" customFormat="1" ht="19.95" customHeight="1" spans="1:10">
      <c r="A91" s="30">
        <v>13</v>
      </c>
      <c r="B91" s="38" t="s">
        <v>159</v>
      </c>
      <c r="C91" s="38" t="s">
        <v>160</v>
      </c>
      <c r="D91" s="30" t="s">
        <v>44</v>
      </c>
      <c r="E91" s="32">
        <v>1</v>
      </c>
      <c r="F91" s="33">
        <v>7504.2221</v>
      </c>
      <c r="G91" s="33">
        <f t="shared" si="3"/>
        <v>7504.2221</v>
      </c>
      <c r="H91" s="33"/>
      <c r="I91" s="33"/>
      <c r="J91" s="34"/>
    </row>
    <row r="92" s="10" customFormat="1" ht="19.95" customHeight="1" spans="1:10">
      <c r="A92" s="30">
        <v>14</v>
      </c>
      <c r="B92" s="38" t="s">
        <v>161</v>
      </c>
      <c r="C92" s="38" t="s">
        <v>162</v>
      </c>
      <c r="D92" s="30" t="s">
        <v>44</v>
      </c>
      <c r="E92" s="32">
        <v>1</v>
      </c>
      <c r="F92" s="33">
        <v>3039.2409</v>
      </c>
      <c r="G92" s="33">
        <f t="shared" si="3"/>
        <v>3039.2409</v>
      </c>
      <c r="H92" s="33"/>
      <c r="I92" s="33"/>
      <c r="J92" s="34"/>
    </row>
    <row r="93" s="10" customFormat="1" ht="19.95" customHeight="1" spans="1:10">
      <c r="A93" s="30">
        <v>15</v>
      </c>
      <c r="B93" s="38" t="s">
        <v>161</v>
      </c>
      <c r="C93" s="38" t="s">
        <v>163</v>
      </c>
      <c r="D93" s="30" t="s">
        <v>44</v>
      </c>
      <c r="E93" s="32">
        <v>1</v>
      </c>
      <c r="F93" s="33">
        <v>2549.20715</v>
      </c>
      <c r="G93" s="33">
        <f t="shared" si="3"/>
        <v>2549.20715</v>
      </c>
      <c r="H93" s="33"/>
      <c r="I93" s="33"/>
      <c r="J93" s="34"/>
    </row>
    <row r="94" s="10" customFormat="1" ht="19.95" customHeight="1" spans="1:10">
      <c r="A94" s="30">
        <v>16</v>
      </c>
      <c r="B94" s="38" t="s">
        <v>164</v>
      </c>
      <c r="C94" s="38" t="s">
        <v>165</v>
      </c>
      <c r="D94" s="30" t="s">
        <v>44</v>
      </c>
      <c r="E94" s="32">
        <v>1</v>
      </c>
      <c r="F94" s="33">
        <v>6997.68195</v>
      </c>
      <c r="G94" s="33">
        <f t="shared" si="3"/>
        <v>6997.68195</v>
      </c>
      <c r="H94" s="33"/>
      <c r="I94" s="33"/>
      <c r="J94" s="34"/>
    </row>
    <row r="95" s="10" customFormat="1" ht="19.95" customHeight="1" spans="1:10">
      <c r="A95" s="30">
        <v>17</v>
      </c>
      <c r="B95" s="38" t="s">
        <v>166</v>
      </c>
      <c r="C95" s="38" t="s">
        <v>167</v>
      </c>
      <c r="D95" s="30" t="s">
        <v>44</v>
      </c>
      <c r="E95" s="32">
        <v>1</v>
      </c>
      <c r="F95" s="33">
        <v>6997.68195</v>
      </c>
      <c r="G95" s="33">
        <f t="shared" si="3"/>
        <v>6997.68195</v>
      </c>
      <c r="H95" s="33"/>
      <c r="I95" s="33"/>
      <c r="J95" s="34"/>
    </row>
    <row r="96" ht="19.95" customHeight="1" spans="1:10">
      <c r="A96" s="30">
        <v>18</v>
      </c>
      <c r="B96" s="31" t="s">
        <v>132</v>
      </c>
      <c r="C96" s="31" t="s">
        <v>168</v>
      </c>
      <c r="D96" s="39" t="s">
        <v>44</v>
      </c>
      <c r="E96" s="40">
        <v>39</v>
      </c>
      <c r="F96" s="33">
        <v>5.15825</v>
      </c>
      <c r="G96" s="33">
        <f t="shared" si="3"/>
        <v>201.17175</v>
      </c>
      <c r="H96" s="33"/>
      <c r="I96" s="33"/>
      <c r="J96" s="34"/>
    </row>
    <row r="97" s="10" customFormat="1" ht="19.95" customHeight="1" spans="1:10">
      <c r="A97" s="30">
        <v>19</v>
      </c>
      <c r="B97" s="31" t="s">
        <v>169</v>
      </c>
      <c r="C97" s="31" t="s">
        <v>170</v>
      </c>
      <c r="D97" s="39" t="s">
        <v>44</v>
      </c>
      <c r="E97" s="40">
        <v>238</v>
      </c>
      <c r="F97" s="33">
        <v>5.15825</v>
      </c>
      <c r="G97" s="33">
        <f t="shared" si="3"/>
        <v>1227.6635</v>
      </c>
      <c r="H97" s="33"/>
      <c r="I97" s="33"/>
      <c r="J97" s="34"/>
    </row>
    <row r="98" ht="29.4" customHeight="1" spans="1:10">
      <c r="A98" s="30">
        <v>20</v>
      </c>
      <c r="B98" s="38" t="s">
        <v>169</v>
      </c>
      <c r="C98" s="31" t="s">
        <v>171</v>
      </c>
      <c r="D98" s="30" t="s">
        <v>44</v>
      </c>
      <c r="E98" s="32">
        <v>2</v>
      </c>
      <c r="F98" s="33">
        <v>5.15825</v>
      </c>
      <c r="G98" s="33">
        <f t="shared" si="3"/>
        <v>10.3165</v>
      </c>
      <c r="H98" s="33"/>
      <c r="I98" s="33"/>
      <c r="J98" s="34"/>
    </row>
    <row r="99" s="11" customFormat="1" ht="19.95" customHeight="1" spans="1:10">
      <c r="A99" s="30">
        <v>21</v>
      </c>
      <c r="B99" s="38" t="s">
        <v>172</v>
      </c>
      <c r="C99" s="38" t="s">
        <v>173</v>
      </c>
      <c r="D99" s="30" t="s">
        <v>35</v>
      </c>
      <c r="E99" s="42">
        <v>313</v>
      </c>
      <c r="F99" s="33">
        <v>63.9623</v>
      </c>
      <c r="G99" s="33">
        <f t="shared" si="3"/>
        <v>20020.1999</v>
      </c>
      <c r="H99" s="33"/>
      <c r="I99" s="33"/>
      <c r="J99" s="34"/>
    </row>
    <row r="100" s="11" customFormat="1" ht="19.95" customHeight="1" spans="1:10">
      <c r="A100" s="30">
        <v>22</v>
      </c>
      <c r="B100" s="38" t="s">
        <v>172</v>
      </c>
      <c r="C100" s="43" t="s">
        <v>174</v>
      </c>
      <c r="D100" s="30" t="s">
        <v>35</v>
      </c>
      <c r="E100" s="32">
        <v>476</v>
      </c>
      <c r="F100" s="33">
        <v>1181.23925</v>
      </c>
      <c r="G100" s="33">
        <f t="shared" si="3"/>
        <v>562269.883</v>
      </c>
      <c r="H100" s="33"/>
      <c r="I100" s="33"/>
      <c r="J100" s="34"/>
    </row>
    <row r="101" s="11" customFormat="1" ht="19.95" customHeight="1" spans="1:10">
      <c r="A101" s="30">
        <v>23</v>
      </c>
      <c r="B101" s="38" t="s">
        <v>172</v>
      </c>
      <c r="C101" s="43" t="s">
        <v>175</v>
      </c>
      <c r="D101" s="30" t="s">
        <v>35</v>
      </c>
      <c r="E101" s="32">
        <v>333</v>
      </c>
      <c r="F101" s="33">
        <v>889.17</v>
      </c>
      <c r="G101" s="33">
        <f t="shared" si="3"/>
        <v>296093.61</v>
      </c>
      <c r="H101" s="33"/>
      <c r="I101" s="33"/>
      <c r="J101" s="34"/>
    </row>
    <row r="102" s="11" customFormat="1" ht="19.95" customHeight="1" spans="1:10">
      <c r="A102" s="30">
        <v>24</v>
      </c>
      <c r="B102" s="38" t="s">
        <v>172</v>
      </c>
      <c r="C102" s="43" t="s">
        <v>176</v>
      </c>
      <c r="D102" s="30" t="s">
        <v>35</v>
      </c>
      <c r="E102" s="32">
        <v>502</v>
      </c>
      <c r="F102" s="33">
        <v>743.81965</v>
      </c>
      <c r="G102" s="33">
        <f t="shared" si="3"/>
        <v>373397.4643</v>
      </c>
      <c r="H102" s="33"/>
      <c r="I102" s="33"/>
      <c r="J102" s="34"/>
    </row>
    <row r="103" s="11" customFormat="1" ht="19.95" customHeight="1" spans="1:10">
      <c r="A103" s="30">
        <v>25</v>
      </c>
      <c r="B103" s="38" t="s">
        <v>172</v>
      </c>
      <c r="C103" s="43" t="s">
        <v>177</v>
      </c>
      <c r="D103" s="30" t="s">
        <v>35</v>
      </c>
      <c r="E103" s="32">
        <v>465</v>
      </c>
      <c r="F103" s="33">
        <v>484.8755</v>
      </c>
      <c r="G103" s="33">
        <f t="shared" si="3"/>
        <v>225467.1075</v>
      </c>
      <c r="H103" s="33"/>
      <c r="I103" s="33"/>
      <c r="J103" s="34"/>
    </row>
    <row r="104" s="11" customFormat="1" ht="19.95" customHeight="1" spans="1:10">
      <c r="A104" s="30">
        <v>26</v>
      </c>
      <c r="B104" s="38" t="s">
        <v>172</v>
      </c>
      <c r="C104" s="43" t="s">
        <v>178</v>
      </c>
      <c r="D104" s="30" t="s">
        <v>35</v>
      </c>
      <c r="E104" s="32">
        <v>15</v>
      </c>
      <c r="F104" s="33">
        <v>366.23575</v>
      </c>
      <c r="G104" s="33">
        <f t="shared" si="3"/>
        <v>5493.53625</v>
      </c>
      <c r="H104" s="33"/>
      <c r="I104" s="33"/>
      <c r="J104" s="34"/>
    </row>
    <row r="105" s="11" customFormat="1" ht="19.95" customHeight="1" spans="1:10">
      <c r="A105" s="30">
        <v>27</v>
      </c>
      <c r="B105" s="38" t="s">
        <v>172</v>
      </c>
      <c r="C105" s="43" t="s">
        <v>179</v>
      </c>
      <c r="D105" s="30" t="s">
        <v>35</v>
      </c>
      <c r="E105" s="32">
        <v>15</v>
      </c>
      <c r="F105" s="33">
        <v>263.07075</v>
      </c>
      <c r="G105" s="33">
        <f t="shared" si="3"/>
        <v>3946.06125</v>
      </c>
      <c r="H105" s="33"/>
      <c r="I105" s="33"/>
      <c r="J105" s="34"/>
    </row>
    <row r="106" s="11" customFormat="1" ht="19.95" customHeight="1" spans="1:10">
      <c r="A106" s="30">
        <v>28</v>
      </c>
      <c r="B106" s="38" t="s">
        <v>172</v>
      </c>
      <c r="C106" s="43" t="s">
        <v>180</v>
      </c>
      <c r="D106" s="30" t="s">
        <v>35</v>
      </c>
      <c r="E106" s="32">
        <v>55</v>
      </c>
      <c r="F106" s="33">
        <v>108.32325</v>
      </c>
      <c r="G106" s="33">
        <f t="shared" si="3"/>
        <v>5957.77875</v>
      </c>
      <c r="H106" s="33"/>
      <c r="I106" s="33"/>
      <c r="J106" s="34"/>
    </row>
    <row r="107" s="11" customFormat="1" ht="19.95" customHeight="1" spans="1:10">
      <c r="A107" s="30">
        <v>29</v>
      </c>
      <c r="B107" s="38" t="s">
        <v>172</v>
      </c>
      <c r="C107" s="43" t="s">
        <v>181</v>
      </c>
      <c r="D107" s="30" t="s">
        <v>35</v>
      </c>
      <c r="E107" s="32">
        <v>132</v>
      </c>
      <c r="F107" s="33">
        <v>72.2155</v>
      </c>
      <c r="G107" s="33">
        <f t="shared" si="3"/>
        <v>9532.446</v>
      </c>
      <c r="H107" s="33"/>
      <c r="I107" s="33"/>
      <c r="J107" s="34"/>
    </row>
    <row r="108" ht="19.95" customHeight="1" spans="1:10">
      <c r="A108" s="30">
        <v>30</v>
      </c>
      <c r="B108" s="31" t="s">
        <v>131</v>
      </c>
      <c r="C108" s="31" t="s">
        <v>182</v>
      </c>
      <c r="D108" s="30" t="s">
        <v>49</v>
      </c>
      <c r="E108" s="32">
        <v>6</v>
      </c>
      <c r="F108" s="33">
        <v>330.128</v>
      </c>
      <c r="G108" s="33">
        <f t="shared" si="3"/>
        <v>1980.768</v>
      </c>
      <c r="H108" s="33"/>
      <c r="I108" s="33"/>
      <c r="J108" s="34"/>
    </row>
    <row r="109" ht="19.95" customHeight="1" spans="1:10">
      <c r="A109" s="30">
        <v>31</v>
      </c>
      <c r="B109" s="31" t="s">
        <v>131</v>
      </c>
      <c r="C109" s="31" t="s">
        <v>183</v>
      </c>
      <c r="D109" s="30" t="s">
        <v>49</v>
      </c>
      <c r="E109" s="32">
        <v>4</v>
      </c>
      <c r="F109" s="33">
        <v>309.495</v>
      </c>
      <c r="G109" s="33">
        <f t="shared" si="3"/>
        <v>1237.98</v>
      </c>
      <c r="H109" s="33"/>
      <c r="I109" s="33"/>
      <c r="J109" s="34"/>
    </row>
    <row r="110" ht="19.95" customHeight="1" spans="1:10">
      <c r="A110" s="30">
        <v>32</v>
      </c>
      <c r="B110" s="31" t="s">
        <v>131</v>
      </c>
      <c r="C110" s="31" t="s">
        <v>184</v>
      </c>
      <c r="D110" s="30" t="s">
        <v>49</v>
      </c>
      <c r="E110" s="32">
        <v>6</v>
      </c>
      <c r="F110" s="33">
        <v>257.9125</v>
      </c>
      <c r="G110" s="33">
        <f t="shared" si="3"/>
        <v>1547.475</v>
      </c>
      <c r="H110" s="33"/>
      <c r="I110" s="33"/>
      <c r="J110" s="34"/>
    </row>
    <row r="111" ht="19.95" customHeight="1" spans="1:10">
      <c r="A111" s="30">
        <v>33</v>
      </c>
      <c r="B111" s="31" t="s">
        <v>131</v>
      </c>
      <c r="C111" s="31" t="s">
        <v>185</v>
      </c>
      <c r="D111" s="30" t="s">
        <v>49</v>
      </c>
      <c r="E111" s="32">
        <f>6+4</f>
        <v>10</v>
      </c>
      <c r="F111" s="33">
        <v>257.9125</v>
      </c>
      <c r="G111" s="33">
        <f t="shared" si="3"/>
        <v>2579.125</v>
      </c>
      <c r="H111" s="33"/>
      <c r="I111" s="33"/>
      <c r="J111" s="34"/>
    </row>
    <row r="112" ht="19.95" customHeight="1" spans="1:10">
      <c r="A112" s="30">
        <v>34</v>
      </c>
      <c r="B112" s="31" t="s">
        <v>131</v>
      </c>
      <c r="C112" s="31" t="s">
        <v>186</v>
      </c>
      <c r="D112" s="30" t="s">
        <v>49</v>
      </c>
      <c r="E112" s="32">
        <v>2</v>
      </c>
      <c r="F112" s="33">
        <v>206.33</v>
      </c>
      <c r="G112" s="33">
        <f t="shared" si="3"/>
        <v>412.66</v>
      </c>
      <c r="H112" s="33"/>
      <c r="I112" s="33"/>
      <c r="J112" s="34"/>
    </row>
    <row r="113" ht="19.95" customHeight="1" spans="1:10">
      <c r="A113" s="30">
        <v>35</v>
      </c>
      <c r="B113" s="31" t="s">
        <v>131</v>
      </c>
      <c r="C113" s="31" t="s">
        <v>187</v>
      </c>
      <c r="D113" s="30" t="s">
        <v>49</v>
      </c>
      <c r="E113" s="32">
        <v>2</v>
      </c>
      <c r="F113" s="33">
        <v>185.697</v>
      </c>
      <c r="G113" s="33">
        <f t="shared" si="3"/>
        <v>371.394</v>
      </c>
      <c r="H113" s="33"/>
      <c r="I113" s="33"/>
      <c r="J113" s="34"/>
    </row>
    <row r="114" ht="19.95" customHeight="1" spans="1:10">
      <c r="A114" s="30">
        <v>36</v>
      </c>
      <c r="B114" s="31" t="s">
        <v>131</v>
      </c>
      <c r="C114" s="31" t="s">
        <v>188</v>
      </c>
      <c r="D114" s="30" t="s">
        <v>49</v>
      </c>
      <c r="E114" s="32">
        <v>2</v>
      </c>
      <c r="F114" s="33">
        <v>123.798</v>
      </c>
      <c r="G114" s="33">
        <f t="shared" si="3"/>
        <v>247.596</v>
      </c>
      <c r="H114" s="33"/>
      <c r="I114" s="33"/>
      <c r="J114" s="34"/>
    </row>
    <row r="115" ht="19.95" customHeight="1" spans="1:10">
      <c r="A115" s="30">
        <v>37</v>
      </c>
      <c r="B115" s="31" t="s">
        <v>131</v>
      </c>
      <c r="C115" s="31" t="s">
        <v>189</v>
      </c>
      <c r="D115" s="30" t="s">
        <v>49</v>
      </c>
      <c r="E115" s="32">
        <v>2</v>
      </c>
      <c r="F115" s="33">
        <v>103.165</v>
      </c>
      <c r="G115" s="33">
        <f t="shared" si="3"/>
        <v>206.33</v>
      </c>
      <c r="H115" s="33"/>
      <c r="I115" s="33"/>
      <c r="J115" s="34"/>
    </row>
    <row r="116" customFormat="1" ht="19.95" customHeight="1" spans="1:10">
      <c r="A116" s="35" t="s">
        <v>54</v>
      </c>
      <c r="B116" s="36"/>
      <c r="C116" s="36"/>
      <c r="D116" s="37"/>
      <c r="E116" s="32"/>
      <c r="F116" s="33"/>
      <c r="G116" s="33">
        <f>SUM(G79:G115)</f>
        <v>1784756.3068</v>
      </c>
      <c r="H116" s="33"/>
      <c r="I116" s="33"/>
      <c r="J116" s="34"/>
    </row>
    <row r="117" s="9" customFormat="1" ht="19.95" customHeight="1" spans="1:10">
      <c r="A117" s="44" t="s">
        <v>190</v>
      </c>
      <c r="B117" s="45" t="s">
        <v>191</v>
      </c>
      <c r="C117" s="46"/>
      <c r="D117" s="44"/>
      <c r="E117" s="47"/>
      <c r="F117" s="48"/>
      <c r="G117" s="48"/>
      <c r="H117" s="48"/>
      <c r="I117" s="48"/>
      <c r="J117" s="49"/>
    </row>
    <row r="118" s="10" customFormat="1" ht="19.95" customHeight="1" spans="1:10">
      <c r="A118" s="30">
        <v>1</v>
      </c>
      <c r="B118" s="38" t="s">
        <v>192</v>
      </c>
      <c r="C118" s="31" t="s">
        <v>193</v>
      </c>
      <c r="D118" s="30" t="s">
        <v>44</v>
      </c>
      <c r="E118" s="32">
        <v>30</v>
      </c>
      <c r="F118" s="33">
        <v>81.216</v>
      </c>
      <c r="G118" s="33">
        <f>F118*E118</f>
        <v>2436.48</v>
      </c>
      <c r="H118" s="33"/>
      <c r="I118" s="33"/>
      <c r="J118" s="34"/>
    </row>
    <row r="119" s="10" customFormat="1" ht="19.95" customHeight="1" spans="1:10">
      <c r="A119" s="30">
        <v>2</v>
      </c>
      <c r="B119" s="38" t="s">
        <v>194</v>
      </c>
      <c r="C119" s="31" t="s">
        <v>195</v>
      </c>
      <c r="D119" s="30" t="s">
        <v>196</v>
      </c>
      <c r="E119" s="32">
        <v>50</v>
      </c>
      <c r="F119" s="33">
        <v>294.408</v>
      </c>
      <c r="G119" s="33">
        <f t="shared" ref="G119:G131" si="4">F119*E119</f>
        <v>14720.4</v>
      </c>
      <c r="H119" s="33"/>
      <c r="I119" s="33"/>
      <c r="J119" s="34"/>
    </row>
    <row r="120" ht="19.95" customHeight="1" spans="1:10">
      <c r="A120" s="30">
        <v>3</v>
      </c>
      <c r="B120" s="38" t="s">
        <v>197</v>
      </c>
      <c r="C120" s="31" t="s">
        <v>198</v>
      </c>
      <c r="D120" s="30" t="s">
        <v>118</v>
      </c>
      <c r="E120" s="32">
        <v>1</v>
      </c>
      <c r="F120" s="33">
        <v>710.64</v>
      </c>
      <c r="G120" s="33">
        <f t="shared" si="4"/>
        <v>710.64</v>
      </c>
      <c r="H120" s="33"/>
      <c r="I120" s="33"/>
      <c r="J120" s="34"/>
    </row>
    <row r="121" ht="19.95" customHeight="1" spans="1:10">
      <c r="A121" s="30">
        <v>4</v>
      </c>
      <c r="B121" s="38" t="s">
        <v>199</v>
      </c>
      <c r="C121" s="31"/>
      <c r="D121" s="30" t="s">
        <v>35</v>
      </c>
      <c r="E121" s="41">
        <v>19</v>
      </c>
      <c r="F121" s="33">
        <v>60.912</v>
      </c>
      <c r="G121" s="33">
        <f t="shared" si="4"/>
        <v>1157.328</v>
      </c>
      <c r="H121" s="33"/>
      <c r="I121" s="33"/>
      <c r="J121" s="34"/>
    </row>
    <row r="122" ht="19.95" customHeight="1" spans="1:10">
      <c r="A122" s="30">
        <v>5</v>
      </c>
      <c r="B122" s="38" t="s">
        <v>200</v>
      </c>
      <c r="C122" s="31"/>
      <c r="D122" s="30" t="s">
        <v>35</v>
      </c>
      <c r="E122" s="41">
        <v>122</v>
      </c>
      <c r="F122" s="33">
        <v>25.38</v>
      </c>
      <c r="G122" s="33">
        <f t="shared" si="4"/>
        <v>3096.36</v>
      </c>
      <c r="H122" s="33"/>
      <c r="I122" s="33"/>
      <c r="J122" s="34"/>
    </row>
    <row r="123" ht="19.95" customHeight="1" spans="1:10">
      <c r="A123" s="30">
        <v>6</v>
      </c>
      <c r="B123" s="38" t="s">
        <v>201</v>
      </c>
      <c r="C123" s="31"/>
      <c r="D123" s="30" t="s">
        <v>35</v>
      </c>
      <c r="E123" s="41">
        <v>122</v>
      </c>
      <c r="F123" s="33">
        <v>28.4256</v>
      </c>
      <c r="G123" s="33">
        <f t="shared" si="4"/>
        <v>3467.9232</v>
      </c>
      <c r="H123" s="33"/>
      <c r="I123" s="33"/>
      <c r="J123" s="34"/>
    </row>
    <row r="124" ht="19.95" customHeight="1" spans="1:10">
      <c r="A124" s="30">
        <v>7</v>
      </c>
      <c r="B124" s="31" t="s">
        <v>202</v>
      </c>
      <c r="C124" s="31"/>
      <c r="D124" s="30" t="s">
        <v>44</v>
      </c>
      <c r="E124" s="32">
        <v>2</v>
      </c>
      <c r="F124" s="33">
        <v>101.52</v>
      </c>
      <c r="G124" s="33">
        <f t="shared" si="4"/>
        <v>203.04</v>
      </c>
      <c r="H124" s="33"/>
      <c r="I124" s="33"/>
      <c r="J124" s="34"/>
    </row>
    <row r="125" s="10" customFormat="1" ht="19.95" customHeight="1" spans="1:10">
      <c r="A125" s="30">
        <v>8</v>
      </c>
      <c r="B125" s="31" t="s">
        <v>203</v>
      </c>
      <c r="C125" s="31"/>
      <c r="D125" s="30" t="s">
        <v>35</v>
      </c>
      <c r="E125" s="41">
        <v>90</v>
      </c>
      <c r="F125" s="33">
        <v>81.216</v>
      </c>
      <c r="G125" s="33">
        <f t="shared" si="4"/>
        <v>7309.44</v>
      </c>
      <c r="H125" s="33"/>
      <c r="I125" s="33"/>
      <c r="J125" s="34"/>
    </row>
    <row r="126" s="10" customFormat="1" ht="19.95" customHeight="1" spans="1:10">
      <c r="A126" s="30">
        <v>9</v>
      </c>
      <c r="B126" s="38" t="s">
        <v>204</v>
      </c>
      <c r="C126" s="31" t="s">
        <v>205</v>
      </c>
      <c r="D126" s="30" t="s">
        <v>49</v>
      </c>
      <c r="E126" s="32">
        <v>60</v>
      </c>
      <c r="F126" s="33">
        <v>71.064</v>
      </c>
      <c r="G126" s="33">
        <f t="shared" si="4"/>
        <v>4263.84</v>
      </c>
      <c r="H126" s="33"/>
      <c r="I126" s="33"/>
      <c r="J126" s="34"/>
    </row>
    <row r="127" s="10" customFormat="1" ht="19.95" customHeight="1" spans="1:10">
      <c r="A127" s="30">
        <v>10</v>
      </c>
      <c r="B127" s="31" t="s">
        <v>206</v>
      </c>
      <c r="C127" s="31"/>
      <c r="D127" s="30" t="s">
        <v>49</v>
      </c>
      <c r="E127" s="32">
        <v>6</v>
      </c>
      <c r="F127" s="33">
        <v>609.12</v>
      </c>
      <c r="G127" s="33">
        <f t="shared" si="4"/>
        <v>3654.72</v>
      </c>
      <c r="H127" s="33"/>
      <c r="I127" s="33"/>
      <c r="J127" s="34"/>
    </row>
    <row r="128" s="10" customFormat="1" ht="19.95" customHeight="1" spans="1:10">
      <c r="A128" s="30">
        <v>11</v>
      </c>
      <c r="B128" s="31" t="s">
        <v>207</v>
      </c>
      <c r="C128" s="31" t="s">
        <v>208</v>
      </c>
      <c r="D128" s="30" t="s">
        <v>49</v>
      </c>
      <c r="E128" s="32">
        <v>1</v>
      </c>
      <c r="F128" s="33">
        <v>3147.12</v>
      </c>
      <c r="G128" s="33">
        <f t="shared" si="4"/>
        <v>3147.12</v>
      </c>
      <c r="H128" s="33"/>
      <c r="I128" s="33"/>
      <c r="J128" s="34"/>
    </row>
    <row r="129" s="10" customFormat="1" ht="19.95" customHeight="1" spans="1:11">
      <c r="A129" s="30">
        <v>12</v>
      </c>
      <c r="B129" s="31" t="s">
        <v>209</v>
      </c>
      <c r="C129" s="31"/>
      <c r="D129" s="30" t="s">
        <v>49</v>
      </c>
      <c r="E129" s="32">
        <v>1</v>
      </c>
      <c r="F129" s="33">
        <v>3553.2</v>
      </c>
      <c r="G129" s="33">
        <f t="shared" si="4"/>
        <v>3553.2</v>
      </c>
      <c r="H129" s="33"/>
      <c r="I129" s="33"/>
      <c r="J129" s="34"/>
    </row>
    <row r="130" s="10" customFormat="1" ht="19.95" customHeight="1" spans="1:11">
      <c r="A130" s="30">
        <v>13</v>
      </c>
      <c r="B130" s="31" t="s">
        <v>210</v>
      </c>
      <c r="C130" s="31"/>
      <c r="D130" s="30" t="s">
        <v>196</v>
      </c>
      <c r="E130" s="32">
        <v>90</v>
      </c>
      <c r="F130" s="33">
        <v>76.14</v>
      </c>
      <c r="G130" s="33">
        <f t="shared" si="4"/>
        <v>6852.6</v>
      </c>
      <c r="H130" s="33"/>
      <c r="I130" s="33"/>
      <c r="J130" s="34"/>
    </row>
    <row r="131" s="10" customFormat="1" ht="19.95" customHeight="1" spans="1:11">
      <c r="A131" s="30">
        <v>14</v>
      </c>
      <c r="B131" s="31" t="s">
        <v>211</v>
      </c>
      <c r="C131" s="31" t="s">
        <v>212</v>
      </c>
      <c r="D131" s="30" t="s">
        <v>49</v>
      </c>
      <c r="E131" s="32">
        <v>1</v>
      </c>
      <c r="F131" s="33">
        <v>3553.2</v>
      </c>
      <c r="G131" s="33">
        <f t="shared" si="4"/>
        <v>3553.2</v>
      </c>
      <c r="H131" s="33"/>
      <c r="I131" s="33"/>
      <c r="J131" s="34"/>
    </row>
    <row r="132" s="10" customFormat="1" ht="19.95" customHeight="1" spans="1:11">
      <c r="A132" s="35" t="s">
        <v>54</v>
      </c>
      <c r="B132" s="36"/>
      <c r="C132" s="36"/>
      <c r="D132" s="37"/>
      <c r="E132" s="32"/>
      <c r="F132" s="33"/>
      <c r="G132" s="33">
        <f>SUM(G118:G131)</f>
        <v>58126.2912</v>
      </c>
      <c r="H132" s="33"/>
      <c r="I132" s="33"/>
      <c r="J132" s="34"/>
    </row>
    <row r="133" s="9" customFormat="1" ht="19.95" customHeight="1" spans="1:11">
      <c r="A133" s="26" t="s">
        <v>213</v>
      </c>
      <c r="B133" s="27"/>
      <c r="C133" s="27"/>
      <c r="D133" s="27"/>
      <c r="E133" s="27"/>
      <c r="F133" s="27"/>
      <c r="G133" s="28"/>
      <c r="H133" s="28"/>
      <c r="I133" s="28"/>
      <c r="J133" s="29"/>
    </row>
    <row r="134" ht="19.95" customHeight="1" spans="1:11">
      <c r="A134" s="30">
        <v>1</v>
      </c>
      <c r="B134" s="31" t="s">
        <v>42</v>
      </c>
      <c r="C134" s="31" t="s">
        <v>43</v>
      </c>
      <c r="D134" s="30" t="s">
        <v>44</v>
      </c>
      <c r="E134" s="32">
        <v>1</v>
      </c>
      <c r="F134" s="33">
        <v>46699.2</v>
      </c>
      <c r="G134" s="33">
        <f>F134*E134</f>
        <v>46699.2</v>
      </c>
      <c r="H134" s="33"/>
      <c r="I134" s="33"/>
      <c r="J134" s="34"/>
    </row>
    <row r="135" ht="19.95" customHeight="1" spans="1:11">
      <c r="A135" s="30">
        <v>2</v>
      </c>
      <c r="B135" s="31" t="s">
        <v>36</v>
      </c>
      <c r="C135" s="31"/>
      <c r="D135" s="30" t="s">
        <v>37</v>
      </c>
      <c r="E135" s="32">
        <v>1</v>
      </c>
      <c r="F135" s="33">
        <v>4568.4</v>
      </c>
      <c r="G135" s="33">
        <f t="shared" ref="G135:G140" si="5">F135*E135</f>
        <v>4568.4</v>
      </c>
      <c r="H135" s="33"/>
      <c r="I135" s="33"/>
      <c r="J135" s="34"/>
    </row>
    <row r="136" ht="19.95" customHeight="1" spans="1:11">
      <c r="A136" s="30">
        <v>3</v>
      </c>
      <c r="B136" s="31" t="s">
        <v>214</v>
      </c>
      <c r="C136" s="31"/>
      <c r="D136" s="30" t="s">
        <v>215</v>
      </c>
      <c r="E136" s="32">
        <v>2</v>
      </c>
      <c r="F136" s="33">
        <v>2538</v>
      </c>
      <c r="G136" s="33">
        <f t="shared" si="5"/>
        <v>5076</v>
      </c>
      <c r="H136" s="33"/>
      <c r="I136" s="33"/>
      <c r="J136" s="34"/>
    </row>
    <row r="137" ht="19.95" customHeight="1" spans="1:11">
      <c r="A137" s="30">
        <v>4</v>
      </c>
      <c r="B137" s="31" t="s">
        <v>99</v>
      </c>
      <c r="C137" s="38" t="s">
        <v>216</v>
      </c>
      <c r="D137" s="39" t="s">
        <v>49</v>
      </c>
      <c r="E137" s="32">
        <v>3</v>
      </c>
      <c r="F137" s="33">
        <v>1624.32</v>
      </c>
      <c r="G137" s="33">
        <f t="shared" si="5"/>
        <v>4872.96</v>
      </c>
      <c r="H137" s="33"/>
      <c r="I137" s="33"/>
      <c r="J137" s="34"/>
    </row>
    <row r="138" ht="19.95" customHeight="1" spans="1:11">
      <c r="A138" s="30">
        <v>5</v>
      </c>
      <c r="B138" s="31" t="s">
        <v>217</v>
      </c>
      <c r="C138" s="38" t="s">
        <v>218</v>
      </c>
      <c r="D138" s="39" t="s">
        <v>113</v>
      </c>
      <c r="E138" s="32">
        <v>75</v>
      </c>
      <c r="F138" s="33">
        <v>253.8</v>
      </c>
      <c r="G138" s="33">
        <f t="shared" si="5"/>
        <v>19035</v>
      </c>
      <c r="H138" s="33"/>
      <c r="I138" s="33"/>
      <c r="J138" s="34"/>
    </row>
    <row r="139" ht="19.95" customHeight="1" spans="1:11">
      <c r="A139" s="30">
        <v>6</v>
      </c>
      <c r="B139" s="31" t="s">
        <v>219</v>
      </c>
      <c r="C139" s="38" t="s">
        <v>220</v>
      </c>
      <c r="D139" s="39" t="s">
        <v>113</v>
      </c>
      <c r="E139" s="32">
        <v>12</v>
      </c>
      <c r="F139" s="33">
        <v>406.08</v>
      </c>
      <c r="G139" s="33">
        <f t="shared" si="5"/>
        <v>4872.96</v>
      </c>
      <c r="H139" s="33"/>
      <c r="I139" s="33"/>
      <c r="J139" s="34"/>
    </row>
    <row r="140" ht="19.95" customHeight="1" spans="1:11">
      <c r="A140" s="30">
        <v>7</v>
      </c>
      <c r="B140" s="31" t="s">
        <v>221</v>
      </c>
      <c r="C140" s="31"/>
      <c r="D140" s="30" t="s">
        <v>118</v>
      </c>
      <c r="E140" s="32">
        <v>1</v>
      </c>
      <c r="F140" s="33">
        <v>22248</v>
      </c>
      <c r="G140" s="33">
        <f t="shared" si="5"/>
        <v>22248</v>
      </c>
      <c r="H140" s="33"/>
      <c r="I140" s="33"/>
      <c r="J140" s="34"/>
    </row>
    <row r="141" customFormat="1" ht="19.95" customHeight="1" spans="1:11">
      <c r="A141" s="30" t="s">
        <v>54</v>
      </c>
      <c r="B141" s="30"/>
      <c r="C141" s="30"/>
      <c r="D141" s="30"/>
      <c r="E141" s="50"/>
      <c r="F141" s="33"/>
      <c r="G141" s="33">
        <f>SUM(G134:G140)</f>
        <v>107372.52</v>
      </c>
      <c r="H141" s="33"/>
      <c r="I141" s="33"/>
      <c r="J141" s="34"/>
    </row>
    <row r="142" s="9" customFormat="1" ht="19.95" customHeight="1" spans="1:11">
      <c r="A142" s="51" t="s">
        <v>222</v>
      </c>
      <c r="B142" s="46"/>
      <c r="C142" s="52"/>
      <c r="D142" s="53"/>
      <c r="E142" s="54"/>
      <c r="F142" s="55"/>
      <c r="G142" s="48">
        <f>G141+G132+G116+G77+G65+G14</f>
        <v>4098100.5854</v>
      </c>
      <c r="H142" s="48"/>
      <c r="I142" s="48"/>
      <c r="J142" s="49"/>
      <c r="K142" s="56">
        <f>G142</f>
        <v>4098100.5854</v>
      </c>
    </row>
  </sheetData>
  <mergeCells count="15">
    <mergeCell ref="A1:J1"/>
    <mergeCell ref="A3:J3"/>
    <mergeCell ref="A14:D14"/>
    <mergeCell ref="A15:J15"/>
    <mergeCell ref="A65:D65"/>
    <mergeCell ref="A66:J66"/>
    <mergeCell ref="A77:D77"/>
    <mergeCell ref="A78:J78"/>
    <mergeCell ref="A116:D116"/>
    <mergeCell ref="B117:C117"/>
    <mergeCell ref="A132:D132"/>
    <mergeCell ref="A133:J133"/>
    <mergeCell ref="A141:D141"/>
    <mergeCell ref="A142:B142"/>
    <mergeCell ref="C142:E142"/>
  </mergeCells>
  <pageMargins left="0.751388888888889" right="0.751388888888889" top="1" bottom="1" header="0.5" footer="0.5"/>
  <pageSetup paperSize="9" fitToHeight="0"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C24"/>
  <sheetViews>
    <sheetView view="pageBreakPreview" zoomScaleNormal="100" workbookViewId="0">
      <selection activeCell="C14" sqref="C14"/>
    </sheetView>
  </sheetViews>
  <sheetFormatPr defaultColWidth="9" defaultRowHeight="14.1" outlineLevelCol="2"/>
  <cols>
    <col min="2" max="2" width="29" customWidth="1"/>
    <col min="3" max="3" width="38.4414414414414" style="1" customWidth="1"/>
  </cols>
  <sheetData>
    <row r="2" ht="24" customHeight="1" spans="1:3">
      <c r="A2" s="2" t="s">
        <v>223</v>
      </c>
      <c r="B2" s="2"/>
      <c r="C2" s="2"/>
    </row>
    <row r="3" ht="24" customHeight="1" spans="1:3">
      <c r="A3" s="3" t="s">
        <v>22</v>
      </c>
      <c r="B3" s="3" t="s">
        <v>224</v>
      </c>
      <c r="C3" s="3" t="s">
        <v>225</v>
      </c>
    </row>
    <row r="4" ht="25" customHeight="1" spans="1:3">
      <c r="A4" s="4">
        <v>1</v>
      </c>
      <c r="B4" s="4" t="s">
        <v>226</v>
      </c>
      <c r="C4" s="3" t="s">
        <v>227</v>
      </c>
    </row>
    <row r="5" ht="30" customHeight="1" spans="1:3">
      <c r="A5" s="4">
        <v>2</v>
      </c>
      <c r="B5" s="4" t="s">
        <v>228</v>
      </c>
      <c r="C5" s="5" t="s">
        <v>229</v>
      </c>
    </row>
    <row r="6" ht="24" customHeight="1" spans="1:3">
      <c r="A6" s="6"/>
      <c r="B6" s="6"/>
      <c r="C6" s="3" t="s">
        <v>230</v>
      </c>
    </row>
    <row r="7" ht="24" customHeight="1" spans="1:3">
      <c r="A7" s="4">
        <v>3</v>
      </c>
      <c r="B7" s="4" t="s">
        <v>231</v>
      </c>
      <c r="C7" s="3" t="s">
        <v>232</v>
      </c>
    </row>
    <row r="8" ht="24" customHeight="1" spans="1:3">
      <c r="A8" s="6"/>
      <c r="B8" s="6"/>
      <c r="C8" s="3" t="s">
        <v>229</v>
      </c>
    </row>
    <row r="9" ht="30" customHeight="1" spans="1:3">
      <c r="A9" s="4">
        <v>4</v>
      </c>
      <c r="B9" s="3" t="s">
        <v>233</v>
      </c>
      <c r="C9" s="5" t="s">
        <v>229</v>
      </c>
    </row>
    <row r="10" ht="24" customHeight="1" spans="1:3">
      <c r="A10" s="6"/>
      <c r="B10" s="3"/>
      <c r="C10" s="3" t="s">
        <v>230</v>
      </c>
    </row>
    <row r="11" ht="24" customHeight="1" spans="1:3">
      <c r="A11" s="4">
        <v>5</v>
      </c>
      <c r="B11" s="4" t="s">
        <v>234</v>
      </c>
      <c r="C11" s="3" t="s">
        <v>235</v>
      </c>
    </row>
    <row r="12" ht="24" customHeight="1" spans="1:3">
      <c r="A12" s="4">
        <v>6</v>
      </c>
      <c r="B12" s="4" t="s">
        <v>236</v>
      </c>
      <c r="C12" s="5" t="s">
        <v>229</v>
      </c>
    </row>
    <row r="13" ht="24" customHeight="1" spans="1:3">
      <c r="A13" s="6"/>
      <c r="B13" s="6"/>
      <c r="C13" s="3" t="s">
        <v>230</v>
      </c>
    </row>
    <row r="14" ht="24" customHeight="1" spans="1:3">
      <c r="A14" s="4">
        <v>7</v>
      </c>
      <c r="B14" s="4" t="s">
        <v>237</v>
      </c>
      <c r="C14" s="3" t="s">
        <v>238</v>
      </c>
    </row>
    <row r="15" ht="24" customHeight="1" spans="1:3">
      <c r="A15" s="4">
        <v>8</v>
      </c>
      <c r="B15" s="4" t="s">
        <v>239</v>
      </c>
      <c r="C15" s="3" t="s">
        <v>240</v>
      </c>
    </row>
    <row r="16" ht="24" customHeight="1" spans="1:3">
      <c r="A16" s="6"/>
      <c r="B16" s="6"/>
      <c r="C16" s="3" t="s">
        <v>241</v>
      </c>
    </row>
    <row r="17" ht="24" customHeight="1" spans="1:3">
      <c r="A17" s="4">
        <v>9</v>
      </c>
      <c r="B17" s="4" t="s">
        <v>56</v>
      </c>
      <c r="C17" s="3" t="s">
        <v>242</v>
      </c>
    </row>
    <row r="18" ht="24" customHeight="1" spans="1:3">
      <c r="A18" s="6"/>
      <c r="B18" s="6"/>
      <c r="C18" s="3" t="s">
        <v>243</v>
      </c>
    </row>
    <row r="19" ht="24" customHeight="1" spans="1:3">
      <c r="A19" s="4">
        <v>10</v>
      </c>
      <c r="B19" s="4" t="s">
        <v>244</v>
      </c>
      <c r="C19" s="3" t="s">
        <v>245</v>
      </c>
    </row>
    <row r="20" ht="24" customHeight="1" spans="1:3">
      <c r="A20" s="6"/>
      <c r="B20" s="6"/>
      <c r="C20" s="3" t="s">
        <v>246</v>
      </c>
    </row>
    <row r="21" ht="24" customHeight="1" spans="1:3">
      <c r="A21" s="3">
        <v>11</v>
      </c>
      <c r="B21" s="3" t="s">
        <v>247</v>
      </c>
      <c r="C21" s="3" t="s">
        <v>248</v>
      </c>
    </row>
    <row r="22" ht="24" customHeight="1" spans="1:3">
      <c r="A22" s="3"/>
      <c r="B22" s="3"/>
      <c r="C22" s="3" t="s">
        <v>249</v>
      </c>
    </row>
    <row r="23" spans="1:3">
      <c r="A23" s="3">
        <v>11</v>
      </c>
      <c r="B23" s="3" t="s">
        <v>250</v>
      </c>
      <c r="C23" s="4" t="s">
        <v>251</v>
      </c>
    </row>
    <row r="24" ht="20" customHeight="1" spans="1:3">
      <c r="A24" s="3"/>
      <c r="B24" s="3"/>
      <c r="C24" s="7"/>
    </row>
  </sheetData>
  <mergeCells count="20">
    <mergeCell ref="A2:C2"/>
    <mergeCell ref="A5:A6"/>
    <mergeCell ref="A7:A8"/>
    <mergeCell ref="A9:A10"/>
    <mergeCell ref="A12:A13"/>
    <mergeCell ref="A15:A16"/>
    <mergeCell ref="A17:A18"/>
    <mergeCell ref="A19:A20"/>
    <mergeCell ref="A21:A22"/>
    <mergeCell ref="A23:A24"/>
    <mergeCell ref="B5:B6"/>
    <mergeCell ref="B7:B8"/>
    <mergeCell ref="B9:B10"/>
    <mergeCell ref="B12:B13"/>
    <mergeCell ref="B15:B16"/>
    <mergeCell ref="B17:B18"/>
    <mergeCell ref="B19:B20"/>
    <mergeCell ref="B21:B22"/>
    <mergeCell ref="B23:B24"/>
    <mergeCell ref="C23:C24"/>
  </mergeCells>
  <pageMargins left="0.75" right="0.75" top="1" bottom="1" header="0.5" footer="0.5"/>
  <pageSetup paperSize="9" scale="88"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报价须知</vt:lpstr>
      <vt:lpstr>汇总表</vt:lpstr>
      <vt:lpstr>品牌表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走</cp:lastModifiedBy>
  <dcterms:created xsi:type="dcterms:W3CDTF">2025-12-19T06:20:00Z</dcterms:created>
  <dcterms:modified xsi:type="dcterms:W3CDTF">2026-01-26T00:47:45Z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4A9B239A6607449C9CFA6E9C3648CE08_13</vt:lpwstr>
  </property>
  <property fmtid="{D5CDD505-2E9C-101B-9397-08002B2CF9AE}" pid="3" name="KSOProductBuildVer">
    <vt:lpwstr>2052-12.1.0.24657</vt:lpwstr>
  </property>
  <property fmtid="{D5CDD505-2E9C-101B-9397-08002B2CF9AE}" pid="4" name="CalculationRule">
    <vt:i4>1</vt:i4>
  </property>
  <property fmtid="{D5CDD505-2E9C-101B-9397-08002B2CF9AE}" pid="5" name="KSOReadingLayout">
    <vt:bool>true</vt:bool>
  </property>
</Properties>
</file>